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rekapitulácia" sheetId="1" r:id="rId1"/>
    <sheet name="príjmy" sheetId="2" r:id="rId2"/>
    <sheet name="výdavky" sheetId="3" r:id="rId3"/>
  </sheets>
  <definedNames>
    <definedName name="_xlnm._FilterDatabase">#REF!</definedName>
    <definedName name="_xlnm._FilterDatabase_1">#REF!</definedName>
    <definedName name="_xlnm.Print_Titles">#REF!</definedName>
    <definedName name="Excel_BuiltIn_Print_Titles" localSheetId="2">'výdavky'!$4:$8</definedName>
  </definedNames>
  <calcPr fullCalcOnLoad="1"/>
</workbook>
</file>

<file path=xl/sharedStrings.xml><?xml version="1.0" encoding="utf-8"?>
<sst xmlns="http://schemas.openxmlformats.org/spreadsheetml/2006/main" count="648" uniqueCount="224">
  <si>
    <t>Druh  rozpočtu</t>
  </si>
  <si>
    <t>Príjmy</t>
  </si>
  <si>
    <t xml:space="preserve">Výdavky </t>
  </si>
  <si>
    <t>Bežný  rozpočet Obce</t>
  </si>
  <si>
    <t>Kapitálový rozpočet obce</t>
  </si>
  <si>
    <t>Finančné operácie:</t>
  </si>
  <si>
    <t xml:space="preserve">R O Z P O Č E T  </t>
  </si>
  <si>
    <t>Rok 2015</t>
  </si>
  <si>
    <t>Rok 2016</t>
  </si>
  <si>
    <t>Rok 2017</t>
  </si>
  <si>
    <t>Dátum vyvesenia na úradnej tabuli obce:</t>
  </si>
  <si>
    <t>Dátum zverejnenia na webovej stránke obce:</t>
  </si>
  <si>
    <t>Dátum začiatku lehoty na vyjadrenie:</t>
  </si>
  <si>
    <t>Dátum ukončenia lehoty na vyjadrenie:</t>
  </si>
  <si>
    <t>Dátum schválenia rozpočtu OZ, číslo uznesenia:</t>
  </si>
  <si>
    <t xml:space="preserve">Bežné príjmy </t>
  </si>
  <si>
    <t>Skutočné čerpanie</t>
  </si>
  <si>
    <t>Rozpočet</t>
  </si>
  <si>
    <t>Očakávaná skutočnosť</t>
  </si>
  <si>
    <t>2014 skut.</t>
  </si>
  <si>
    <t>Daňové príjmy - dane z príjmov, dane z majetku</t>
  </si>
  <si>
    <t>111 003</t>
  </si>
  <si>
    <t>41</t>
  </si>
  <si>
    <t>Výnos dane z príjmov poukázany územnej samospráve</t>
  </si>
  <si>
    <t>Daň z pozemkov</t>
  </si>
  <si>
    <t>DzN  FO pozemky</t>
  </si>
  <si>
    <t>DzN FO stavby</t>
  </si>
  <si>
    <t>121001 10</t>
  </si>
  <si>
    <t>DzN PO pozemky</t>
  </si>
  <si>
    <t>121002 10</t>
  </si>
  <si>
    <t>DzN PO stavby</t>
  </si>
  <si>
    <t>Daň zo stavieb</t>
  </si>
  <si>
    <t>Daňové príjmy - dane za špecifické služby a dane za používanie tovarov</t>
  </si>
  <si>
    <t>133 001</t>
  </si>
  <si>
    <t>Za psa</t>
  </si>
  <si>
    <t>133 013</t>
  </si>
  <si>
    <t>Za komunálne odpady a drobné stavebné odpady</t>
  </si>
  <si>
    <t>134 001</t>
  </si>
  <si>
    <t>Z úhrad za dobývací priestor</t>
  </si>
  <si>
    <t>Nedaňové príjmy - príjmy z podnikania a z vlastníctva majetku</t>
  </si>
  <si>
    <t>Dividendy</t>
  </si>
  <si>
    <t>Z prenajatých pozemkov</t>
  </si>
  <si>
    <t>213 002</t>
  </si>
  <si>
    <t>z prenájmu bytov</t>
  </si>
  <si>
    <t>Z prenajatých budov, priestorov, objektov</t>
  </si>
  <si>
    <t>212 004 - príjem z prenájmu bytu - príjem ponížený na základe odpredaja bytu do OV.</t>
  </si>
  <si>
    <t xml:space="preserve">Nedaňové príjmy - administratívne poplatky </t>
  </si>
  <si>
    <t>Správne poplatky – osvedčovanie, potvr. O pobyte ...</t>
  </si>
  <si>
    <t xml:space="preserve">Nedaňové príjmy - poplatky a platby z nepriemysleného a náhodného predaja a služ. </t>
  </si>
  <si>
    <t>Iné –  vysiel. V rozhlase, cint. poplatky, kopírovanie</t>
  </si>
  <si>
    <t>Poplatky a platby za stravné</t>
  </si>
  <si>
    <t xml:space="preserve">Nedaňové príjmy - úroky z tuzemských úverov, pôžičiek, návr. fin. výpomocí, vkladov </t>
  </si>
  <si>
    <t>Úroky z vkladov</t>
  </si>
  <si>
    <t>Tuzemské bežné granty a transfery</t>
  </si>
  <si>
    <t>Transfery v rámci verejnej správy - zo ŠR -REGOB</t>
  </si>
  <si>
    <t>Transfery v rámci verejnej správy – z MŽP SR – geologické práce</t>
  </si>
  <si>
    <t>Bežné príjmy spolu:</t>
  </si>
  <si>
    <t xml:space="preserve">Kapitálové príjmy </t>
  </si>
  <si>
    <t>Príjem z predaja majetku</t>
  </si>
  <si>
    <t>111</t>
  </si>
  <si>
    <t>Tuzemské kapitálové transfery v rámci VS zo štátneho rozpočtu</t>
  </si>
  <si>
    <t>Kapitálové príjmy spolu:</t>
  </si>
  <si>
    <t>Príjmové finančné operácie</t>
  </si>
  <si>
    <t>Bankové úvery dlhodobé</t>
  </si>
  <si>
    <t>Z rezervného fondu obce</t>
  </si>
  <si>
    <t>v EUR</t>
  </si>
  <si>
    <t>Rozpočtové príjmy spolu</t>
  </si>
  <si>
    <t>Bežné výdavky</t>
  </si>
  <si>
    <t>01.1.1  Výkonné a zákonodarné orgány /správa - obecný úrad/</t>
  </si>
  <si>
    <t>Mzdy, platy, sl.príjmy a ost.osobné vyrovnania</t>
  </si>
  <si>
    <t>z toho</t>
  </si>
  <si>
    <t>Tarifný plat, osob. plat, základný plat</t>
  </si>
  <si>
    <t>Príplatky</t>
  </si>
  <si>
    <t>Odmeny</t>
  </si>
  <si>
    <t>Poistné a príspevok do poisťovní</t>
  </si>
  <si>
    <t>Poistné do Všeobecnej zdravotnej poisťovne</t>
  </si>
  <si>
    <t>Poistné do ostatných zdravotných poisťovní</t>
  </si>
  <si>
    <t>625 001</t>
  </si>
  <si>
    <t>Na nemocenské poistenie</t>
  </si>
  <si>
    <t>625 002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</si>
  <si>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</si>
  <si>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</si>
  <si>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</si>
  <si>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</si>
  <si>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</si>
  <si>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Tovary a služby</t>
  </si>
  <si>
    <t>Cestovné náhrady</t>
  </si>
  <si>
    <t>631 001</t>
  </si>
  <si>
    <t>Tuzemské</t>
  </si>
  <si>
    <t>Energie, voda a komunikácie</t>
  </si>
  <si>
    <t>Energie - elektrická energia</t>
  </si>
  <si>
    <t>Poštovné a telekomunikačné služby</t>
  </si>
  <si>
    <t>Komunikačná infraštuktúra</t>
  </si>
  <si>
    <t xml:space="preserve">Materiál </t>
  </si>
  <si>
    <t>Interiérové vybavenie</t>
  </si>
  <si>
    <t>633 002</t>
  </si>
  <si>
    <t>Výpočtová technika</t>
  </si>
  <si>
    <t>Stroje, prístroje, zariadenie, náradie</t>
  </si>
  <si>
    <t>Všeobecný materiál - papier+kancel.potreby,tlačivá</t>
  </si>
  <si>
    <t>Noviny, časopisy, zbierky zákonov, vestníky, sprav.</t>
  </si>
  <si>
    <t>Pracovné odevy, obuv a pracovné pomôcky</t>
  </si>
  <si>
    <t>Softvér</t>
  </si>
  <si>
    <t>Palivá ako zdroj energie</t>
  </si>
  <si>
    <t>Reprezentačné</t>
  </si>
  <si>
    <t>Rutinná a štandartná údržba</t>
  </si>
  <si>
    <t>Výpočtovej techniky - hardvér</t>
  </si>
  <si>
    <t>Budov, objektov alebo ich častí</t>
  </si>
  <si>
    <t>Výpočtovej techniky - softvér</t>
  </si>
  <si>
    <t>Služby</t>
  </si>
  <si>
    <t>637 001</t>
  </si>
  <si>
    <t>Školenia, kurzy, semináre, porady, konferencie</t>
  </si>
  <si>
    <t>63 7002</t>
  </si>
  <si>
    <t>Konkurzy, sútaže (Ohnostroj)</t>
  </si>
  <si>
    <t>Propagácia, reklama a inzercia</t>
  </si>
  <si>
    <t>Všeobecné služby</t>
  </si>
  <si>
    <t>Špeciálne služby</t>
  </si>
  <si>
    <t>Projekty</t>
  </si>
  <si>
    <t>637 006 2</t>
  </si>
  <si>
    <t>Náhrady - náhr.výdavkov členom komisií</t>
  </si>
  <si>
    <t>Poplatky a odvody</t>
  </si>
  <si>
    <t>Stravovanie</t>
  </si>
  <si>
    <t>Poistné</t>
  </si>
  <si>
    <t>Prídel do sociálneho fondu</t>
  </si>
  <si>
    <t>Odmeny a príspevky - poslanci OZ</t>
  </si>
  <si>
    <t>Kolkové známky</t>
  </si>
  <si>
    <t>Odmeny zamestnancov mimopracovného pomeru</t>
  </si>
  <si>
    <t>Transfery v rámci  verej. správy</t>
  </si>
  <si>
    <t>Spoloč. Obec.úrad ?</t>
  </si>
  <si>
    <t>Výdavky verejnej správy financované zo ŠR - hlásenie pobytu obyvateľov</t>
  </si>
  <si>
    <t>Poštovné služby</t>
  </si>
  <si>
    <t>Všeobecný materiál</t>
  </si>
  <si>
    <t>01.1.2 Finančné a rozpočtové záležitosti /hl.kontrolór, audit, popl.banke)</t>
  </si>
  <si>
    <t>Cestovné náhrady pri vzniku pracovného pomeru</t>
  </si>
  <si>
    <t>Školenia, kurzy, semináre, porady, konferencie, symp.</t>
  </si>
  <si>
    <t>Špeciálne služby - audítorské</t>
  </si>
  <si>
    <t xml:space="preserve">01.7.0 Transakcie verejného dlhu </t>
  </si>
  <si>
    <t>Splácanie úrokov v tuzemsku</t>
  </si>
  <si>
    <t>Splácanie úrokov bankám</t>
  </si>
  <si>
    <t>Manipulačné poplatky</t>
  </si>
  <si>
    <t>Provízie</t>
  </si>
  <si>
    <t>03.2.0 Ochrana pred požiarmi</t>
  </si>
  <si>
    <t>04.2.1.9. Vodné hospodárstvo</t>
  </si>
  <si>
    <t>Všeobecné služby – proti povodňové opatrenia</t>
  </si>
  <si>
    <t>04.1.2 Všeobecná pracovná oblasť</t>
  </si>
  <si>
    <t>Všeobecná pracovná oblasťfinancované z ESF 85%</t>
  </si>
  <si>
    <t xml:space="preserve">z toho </t>
  </si>
  <si>
    <t>11T1</t>
  </si>
  <si>
    <t>Odmeny a príspevky</t>
  </si>
  <si>
    <t>Všeobecná pracovná oblasťfinancované z ESF 15%</t>
  </si>
  <si>
    <t>11T2</t>
  </si>
  <si>
    <t>04.5.1 Cestná doprava</t>
  </si>
  <si>
    <t>05.1.0 Nakladanie s odpadmi</t>
  </si>
  <si>
    <t>Všeobecné služby - odvoz TKO</t>
  </si>
  <si>
    <t>Všeobecné služby - poplatok za uloženie TKO</t>
  </si>
  <si>
    <t>05.4.0 Ochrana prírody a krajiny</t>
  </si>
  <si>
    <t>06.4.0 Verejné osvetlenie</t>
  </si>
  <si>
    <t>Energie</t>
  </si>
  <si>
    <t>08.2.0.5 Knižnice</t>
  </si>
  <si>
    <t>Knihy, noviny, časopisy, učebnice ...</t>
  </si>
  <si>
    <t>08.2.0.9 Ostatné kultúrne služby vrátane kultúrnych domov</t>
  </si>
  <si>
    <t>Kultúrne podujatia</t>
  </si>
  <si>
    <t>08.3.0 Vysielacie a vydavateľské služby</t>
  </si>
  <si>
    <t>08.4.0 Náboženské a iné spoločenské služby</t>
  </si>
  <si>
    <t>Transfery jednotlivcom a nez.PO</t>
  </si>
  <si>
    <t>08.6.0 Rekreácia, kultúra a náboženstvo inde</t>
  </si>
  <si>
    <t>Transfery – občianskym združeniam  - SZZP</t>
  </si>
  <si>
    <t>Transfery – členské príspevky</t>
  </si>
  <si>
    <t>Na nemocenské dávky</t>
  </si>
  <si>
    <t xml:space="preserve">10.7.0.1 - Dávky sociálnej pomoci - pomoc občanom v HN </t>
  </si>
  <si>
    <t>Transfery jednotlivcom</t>
  </si>
  <si>
    <t>Transfery na dávku v hmotnej núdzi</t>
  </si>
  <si>
    <t>Jednorazová dávka v hmotnej núdzi</t>
  </si>
  <si>
    <t>10.7.0.3 Ďalšie sociálne služby projekt "Skvalitnenie života komunity"</t>
  </si>
  <si>
    <t>Ďalšie soc.služby proj."Skvalit.života komun."financované z ESF 85%</t>
  </si>
  <si>
    <t>632 001 1</t>
  </si>
  <si>
    <t>Energie - plyn</t>
  </si>
  <si>
    <t>632 001 2</t>
  </si>
  <si>
    <t xml:space="preserve">632 003 2 </t>
  </si>
  <si>
    <t>Telekomunikačné služby -mobil</t>
  </si>
  <si>
    <t>Nájomné za nájom</t>
  </si>
  <si>
    <t>Prevádzkových strojov, prístrojov, zariadení, techniky</t>
  </si>
  <si>
    <t>Ďalšie soc.služby proj."Skvalit.života komun."financované zo ŠR 15%</t>
  </si>
  <si>
    <t>Ďalšie soc.služby proj."Skvalit.života komun."spoluúčasť 5%</t>
  </si>
  <si>
    <t>11G6</t>
  </si>
  <si>
    <t>Bežné výdavky spolu:</t>
  </si>
  <si>
    <t>Kapitálové výdavky</t>
  </si>
  <si>
    <t>01.1.1 Výdavky verejnej správy /správa - obecný úrad/</t>
  </si>
  <si>
    <t>nákup nehnuteľnosti – pozemky</t>
  </si>
  <si>
    <t xml:space="preserve">Realizácia stavby </t>
  </si>
  <si>
    <t>Rekonštrukcia a modernizácia KD</t>
  </si>
  <si>
    <t>Kapitálové výdavky spolu:</t>
  </si>
  <si>
    <t xml:space="preserve">Výdavkové finančné operácie </t>
  </si>
  <si>
    <t>01.7.0  Transakcie verejného dlhu</t>
  </si>
  <si>
    <t>Splácanie tuzemskej istiny z bankových úverov dlh.</t>
  </si>
  <si>
    <t>46</t>
  </si>
  <si>
    <t>Sumarizácia</t>
  </si>
  <si>
    <t>Bežné výdavky spolu</t>
  </si>
  <si>
    <t>Kapitálové výdavky spolu</t>
  </si>
  <si>
    <t>Výdavkové finančné operácie</t>
  </si>
  <si>
    <t>Rozpočtové výdavky spolu</t>
  </si>
  <si>
    <t>12 rokov</t>
  </si>
  <si>
    <t>Rok</t>
  </si>
  <si>
    <t>úrok - mesačný</t>
  </si>
  <si>
    <t>úrok - ročný</t>
  </si>
  <si>
    <t>istina - mesačná</t>
  </si>
  <si>
    <t>istina - ročná</t>
  </si>
  <si>
    <t>Úver na 12 rokov 15 mil. Sk  - cesty,chodníky</t>
  </si>
  <si>
    <t>ANUITA</t>
  </si>
  <si>
    <t>ROK</t>
  </si>
  <si>
    <t>Úrok</t>
  </si>
  <si>
    <t>istina</t>
  </si>
  <si>
    <t>Zdravotnícke zariadenie - posudky</t>
  </si>
  <si>
    <t>popl. a odvody</t>
  </si>
  <si>
    <t>OBCI</t>
  </si>
  <si>
    <t>Palivo, oleje špeciálne kvapaliny</t>
  </si>
  <si>
    <t>Odmeny zamestnancov mimopracovného pomeru- dohody</t>
  </si>
  <si>
    <t>v EIUR</t>
  </si>
  <si>
    <t xml:space="preserve">           Rekapitulácia rozpočtu na roky 2015 – 2018</t>
  </si>
  <si>
    <t>Špecialne služby</t>
  </si>
  <si>
    <t>v ERU</t>
  </si>
  <si>
    <t>Rok 2018, 2019</t>
  </si>
  <si>
    <t xml:space="preserve">Návrh rozpočtu na roky </t>
  </si>
  <si>
    <t xml:space="preserve">             2017 - 2019</t>
  </si>
  <si>
    <t xml:space="preserve">  Návrh       ROZPOČETU  NA ROKY 2017 – 2019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</si>
</sst>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\ [$€-1]_-;\-* #,##0\ [$€-1]_-;_-* &quot;- &quot;[$€-1]_-;_-@_-"/>
    <numFmt numFmtId="165" formatCode="_-* #,##0&quot; Sk&quot;_-;\-* #,##0&quot; Sk&quot;_-;_-* &quot;- Sk&quot;_-;_-@_-"/>
    <numFmt numFmtId="166" formatCode="dd/mm/yy"/>
    <numFmt numFmtId="167" formatCode="dd/mm/yyyy"/>
    <numFmt numFmtId="168" formatCode="_-* #,##0\ _S_k_-;\-* #,##0\ _S_k_-;_-* &quot;- &quot;_S_k_-;_-@_-"/>
    <numFmt numFmtId="169" formatCode="#,##0.00&quot; Sk&quot;;[Red]\-#,##0.00&quot; Sk&quot;"/>
    <numFmt numFmtId="170" formatCode="\P\r\a\vd\a;&quot;Pravda&quot;;&quot;Nepravda&quot;"/>
    <numFmt numFmtId="171" formatCode="[$€-2]\ #\ ##,000_);[Red]\([$¥€-2]\ #\ ##,000\)"/>
    <numFmt numFmtId="172" formatCode="[$-41B]d\.\ mmmm\ yyyy"/>
  </numFmts>
  <fonts count="63">
    <font>
      <sz val="10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2"/>
      <name val="Arial CE"/>
      <family val="2"/>
    </font>
    <font>
      <b/>
      <i/>
      <sz val="14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7DE8F3"/>
        <bgColor indexed="64"/>
      </patternFill>
    </fill>
    <fill>
      <patternFill patternType="solid">
        <fgColor rgb="FF7DE8F3"/>
        <bgColor indexed="64"/>
      </patternFill>
    </fill>
    <fill>
      <patternFill patternType="solid">
        <fgColor rgb="FF7DE8F3"/>
        <bgColor indexed="64"/>
      </patternFill>
    </fill>
    <fill>
      <patternFill patternType="solid">
        <fgColor rgb="FF7DE8F3"/>
        <bgColor indexed="64"/>
      </patternFill>
    </fill>
    <fill>
      <patternFill patternType="solid">
        <fgColor rgb="FF7DE8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DE8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rgb="FF92D05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" fontId="0" fillId="0" borderId="0">
      <alignment/>
      <protection/>
    </xf>
    <xf numFmtId="41" fontId="0" fillId="0" borderId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4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842">
    <xf numFmtId="0" fontId="0" fillId="0" borderId="0" xfId="0" applyAlignment="1">
      <alignment/>
    </xf>
    <xf numFmtId="0" fontId="0" fillId="0" borderId="0" xfId="36">
      <alignment/>
      <protection/>
    </xf>
    <xf numFmtId="0" fontId="0" fillId="0" borderId="10" xfId="36" applyBorder="1">
      <alignment/>
      <protection/>
    </xf>
    <xf numFmtId="0" fontId="1" fillId="0" borderId="11" xfId="36" applyFont="1" applyBorder="1">
      <alignment/>
      <protection/>
    </xf>
    <xf numFmtId="0" fontId="0" fillId="0" borderId="12" xfId="36" applyBorder="1">
      <alignment/>
      <protection/>
    </xf>
    <xf numFmtId="0" fontId="2" fillId="0" borderId="0" xfId="36" applyFont="1">
      <alignment/>
      <protection/>
    </xf>
    <xf numFmtId="0" fontId="3" fillId="33" borderId="13" xfId="36" applyFont="1" applyFill="1" applyBorder="1">
      <alignment/>
      <protection/>
    </xf>
    <xf numFmtId="0" fontId="4" fillId="33" borderId="14" xfId="36" applyFont="1" applyFill="1" applyBorder="1">
      <alignment/>
      <protection/>
    </xf>
    <xf numFmtId="0" fontId="3" fillId="33" borderId="15" xfId="36" applyFont="1" applyFill="1" applyBorder="1">
      <alignment/>
      <protection/>
    </xf>
    <xf numFmtId="0" fontId="3" fillId="0" borderId="0" xfId="36" applyFont="1" applyBorder="1">
      <alignment/>
      <protection/>
    </xf>
    <xf numFmtId="164" fontId="5" fillId="34" borderId="16" xfId="36" applyNumberFormat="1" applyFont="1" applyFill="1" applyBorder="1">
      <alignment/>
      <protection/>
    </xf>
    <xf numFmtId="165" fontId="5" fillId="0" borderId="0" xfId="36" applyNumberFormat="1" applyFont="1" applyBorder="1">
      <alignment/>
      <protection/>
    </xf>
    <xf numFmtId="0" fontId="4" fillId="34" borderId="17" xfId="36" applyFont="1" applyFill="1" applyBorder="1">
      <alignment/>
      <protection/>
    </xf>
    <xf numFmtId="0" fontId="4" fillId="34" borderId="18" xfId="36" applyFont="1" applyFill="1" applyBorder="1">
      <alignment/>
      <protection/>
    </xf>
    <xf numFmtId="164" fontId="5" fillId="34" borderId="19" xfId="36" applyNumberFormat="1" applyFont="1" applyFill="1" applyBorder="1">
      <alignment/>
      <protection/>
    </xf>
    <xf numFmtId="0" fontId="3" fillId="34" borderId="13" xfId="36" applyFont="1" applyFill="1" applyBorder="1">
      <alignment/>
      <protection/>
    </xf>
    <xf numFmtId="0" fontId="4" fillId="34" borderId="14" xfId="36" applyFont="1" applyFill="1" applyBorder="1">
      <alignment/>
      <protection/>
    </xf>
    <xf numFmtId="164" fontId="6" fillId="34" borderId="15" xfId="36" applyNumberFormat="1" applyFont="1" applyFill="1" applyBorder="1">
      <alignment/>
      <protection/>
    </xf>
    <xf numFmtId="0" fontId="3" fillId="34" borderId="20" xfId="36" applyFont="1" applyFill="1" applyBorder="1">
      <alignment/>
      <protection/>
    </xf>
    <xf numFmtId="0" fontId="4" fillId="34" borderId="21" xfId="36" applyFont="1" applyFill="1" applyBorder="1">
      <alignment/>
      <protection/>
    </xf>
    <xf numFmtId="164" fontId="6" fillId="34" borderId="22" xfId="36" applyNumberFormat="1" applyFont="1" applyFill="1" applyBorder="1">
      <alignment/>
      <protection/>
    </xf>
    <xf numFmtId="164" fontId="5" fillId="34" borderId="22" xfId="36" applyNumberFormat="1" applyFont="1" applyFill="1" applyBorder="1">
      <alignment/>
      <protection/>
    </xf>
    <xf numFmtId="0" fontId="3" fillId="33" borderId="23" xfId="36" applyFont="1" applyFill="1" applyBorder="1">
      <alignment/>
      <protection/>
    </xf>
    <xf numFmtId="0" fontId="7" fillId="33" borderId="24" xfId="36" applyFont="1" applyFill="1" applyBorder="1">
      <alignment/>
      <protection/>
    </xf>
    <xf numFmtId="164" fontId="6" fillId="33" borderId="15" xfId="36" applyNumberFormat="1" applyFont="1" applyFill="1" applyBorder="1">
      <alignment/>
      <protection/>
    </xf>
    <xf numFmtId="165" fontId="6" fillId="0" borderId="0" xfId="36" applyNumberFormat="1" applyFont="1" applyBorder="1">
      <alignment/>
      <protection/>
    </xf>
    <xf numFmtId="0" fontId="8" fillId="0" borderId="0" xfId="36" applyFont="1">
      <alignment/>
      <protection/>
    </xf>
    <xf numFmtId="0" fontId="3" fillId="0" borderId="0" xfId="36" applyFont="1">
      <alignment/>
      <protection/>
    </xf>
    <xf numFmtId="164" fontId="5" fillId="0" borderId="16" xfId="36" applyNumberFormat="1" applyFont="1" applyBorder="1">
      <alignment/>
      <protection/>
    </xf>
    <xf numFmtId="0" fontId="4" fillId="0" borderId="17" xfId="36" applyFont="1" applyBorder="1">
      <alignment/>
      <protection/>
    </xf>
    <xf numFmtId="0" fontId="4" fillId="0" borderId="18" xfId="36" applyFont="1" applyBorder="1">
      <alignment/>
      <protection/>
    </xf>
    <xf numFmtId="164" fontId="5" fillId="0" borderId="19" xfId="36" applyNumberFormat="1" applyFont="1" applyBorder="1">
      <alignment/>
      <protection/>
    </xf>
    <xf numFmtId="0" fontId="4" fillId="34" borderId="13" xfId="36" applyFont="1" applyFill="1" applyBorder="1">
      <alignment/>
      <protection/>
    </xf>
    <xf numFmtId="0" fontId="3" fillId="34" borderId="14" xfId="36" applyFont="1" applyFill="1" applyBorder="1">
      <alignment/>
      <protection/>
    </xf>
    <xf numFmtId="166" fontId="0" fillId="0" borderId="0" xfId="36" applyNumberFormat="1">
      <alignment/>
      <protection/>
    </xf>
    <xf numFmtId="0" fontId="3" fillId="35" borderId="13" xfId="36" applyFont="1" applyFill="1" applyBorder="1">
      <alignment/>
      <protection/>
    </xf>
    <xf numFmtId="0" fontId="4" fillId="35" borderId="14" xfId="36" applyFont="1" applyFill="1" applyBorder="1">
      <alignment/>
      <protection/>
    </xf>
    <xf numFmtId="0" fontId="3" fillId="35" borderId="15" xfId="36" applyFont="1" applyFill="1" applyBorder="1">
      <alignment/>
      <protection/>
    </xf>
    <xf numFmtId="0" fontId="3" fillId="35" borderId="23" xfId="36" applyFont="1" applyFill="1" applyBorder="1">
      <alignment/>
      <protection/>
    </xf>
    <xf numFmtId="0" fontId="7" fillId="35" borderId="24" xfId="36" applyFont="1" applyFill="1" applyBorder="1">
      <alignment/>
      <protection/>
    </xf>
    <xf numFmtId="164" fontId="6" fillId="35" borderId="15" xfId="36" applyNumberFormat="1" applyFont="1" applyFill="1" applyBorder="1">
      <alignment/>
      <protection/>
    </xf>
    <xf numFmtId="167" fontId="0" fillId="0" borderId="0" xfId="36" applyNumberFormat="1">
      <alignment/>
      <protection/>
    </xf>
    <xf numFmtId="0" fontId="0" fillId="0" borderId="0" xfId="36" applyFont="1" applyFill="1" applyAlignment="1">
      <alignment horizontal="left"/>
      <protection/>
    </xf>
    <xf numFmtId="0" fontId="0" fillId="0" borderId="0" xfId="36" applyFont="1" applyFill="1">
      <alignment/>
      <protection/>
    </xf>
    <xf numFmtId="0" fontId="0" fillId="0" borderId="10" xfId="36" applyFont="1" applyFill="1" applyBorder="1" applyAlignment="1">
      <alignment horizontal="left"/>
      <protection/>
    </xf>
    <xf numFmtId="0" fontId="0" fillId="0" borderId="10" xfId="36" applyFont="1" applyFill="1" applyBorder="1">
      <alignment/>
      <protection/>
    </xf>
    <xf numFmtId="0" fontId="0" fillId="0" borderId="25" xfId="36" applyFont="1" applyFill="1" applyBorder="1" applyAlignment="1">
      <alignment horizontal="left"/>
      <protection/>
    </xf>
    <xf numFmtId="0" fontId="0" fillId="0" borderId="0" xfId="36" applyFont="1" applyFill="1" applyBorder="1" applyAlignment="1">
      <alignment horizontal="left"/>
      <protection/>
    </xf>
    <xf numFmtId="0" fontId="2" fillId="0" borderId="0" xfId="36" applyFont="1" applyFill="1" applyBorder="1" applyAlignment="1">
      <alignment horizontal="center"/>
      <protection/>
    </xf>
    <xf numFmtId="0" fontId="9" fillId="0" borderId="0" xfId="36" applyFont="1" applyFill="1" applyBorder="1">
      <alignment/>
      <protection/>
    </xf>
    <xf numFmtId="0" fontId="0" fillId="0" borderId="26" xfId="36" applyFont="1" applyFill="1" applyBorder="1" applyAlignment="1">
      <alignment horizontal="left"/>
      <protection/>
    </xf>
    <xf numFmtId="0" fontId="9" fillId="0" borderId="10" xfId="36" applyFont="1" applyFill="1" applyBorder="1">
      <alignment/>
      <protection/>
    </xf>
    <xf numFmtId="3" fontId="10" fillId="0" borderId="0" xfId="36" applyNumberFormat="1" applyFont="1" applyFill="1" applyBorder="1" applyAlignment="1">
      <alignment horizontal="left"/>
      <protection/>
    </xf>
    <xf numFmtId="0" fontId="10" fillId="0" borderId="0" xfId="36" applyFont="1" applyFill="1" applyBorder="1">
      <alignment/>
      <protection/>
    </xf>
    <xf numFmtId="3" fontId="11" fillId="0" borderId="27" xfId="36" applyNumberFormat="1" applyFont="1" applyFill="1" applyBorder="1">
      <alignment/>
      <protection/>
    </xf>
    <xf numFmtId="0" fontId="10" fillId="0" borderId="0" xfId="36" applyFont="1" applyFill="1">
      <alignment/>
      <protection/>
    </xf>
    <xf numFmtId="0" fontId="11" fillId="36" borderId="28" xfId="36" applyFont="1" applyFill="1" applyBorder="1" applyAlignment="1">
      <alignment horizontal="center" vertical="center"/>
      <protection/>
    </xf>
    <xf numFmtId="0" fontId="12" fillId="36" borderId="28" xfId="36" applyFont="1" applyFill="1" applyBorder="1" applyAlignment="1">
      <alignment horizontal="center" vertical="center" wrapText="1"/>
      <protection/>
    </xf>
    <xf numFmtId="0" fontId="11" fillId="0" borderId="29" xfId="36" applyFont="1" applyFill="1" applyBorder="1" applyAlignment="1">
      <alignment horizontal="center"/>
      <protection/>
    </xf>
    <xf numFmtId="0" fontId="11" fillId="0" borderId="29" xfId="36" applyFont="1" applyFill="1" applyBorder="1" applyAlignment="1">
      <alignment horizontal="center" wrapText="1"/>
      <protection/>
    </xf>
    <xf numFmtId="3" fontId="13" fillId="37" borderId="28" xfId="36" applyNumberFormat="1" applyFont="1" applyFill="1" applyBorder="1">
      <alignment/>
      <protection/>
    </xf>
    <xf numFmtId="49" fontId="10" fillId="0" borderId="30" xfId="36" applyNumberFormat="1" applyFont="1" applyFill="1" applyBorder="1" applyAlignment="1">
      <alignment horizontal="left"/>
      <protection/>
    </xf>
    <xf numFmtId="49" fontId="10" fillId="0" borderId="31" xfId="36" applyNumberFormat="1" applyFont="1" applyFill="1" applyBorder="1" applyAlignment="1">
      <alignment horizontal="left"/>
      <protection/>
    </xf>
    <xf numFmtId="0" fontId="10" fillId="0" borderId="31" xfId="36" applyFont="1" applyFill="1" applyBorder="1">
      <alignment/>
      <protection/>
    </xf>
    <xf numFmtId="0" fontId="10" fillId="36" borderId="31" xfId="36" applyFont="1" applyFill="1" applyBorder="1">
      <alignment/>
      <protection/>
    </xf>
    <xf numFmtId="168" fontId="10" fillId="0" borderId="31" xfId="36" applyNumberFormat="1" applyFont="1" applyFill="1" applyBorder="1" applyAlignment="1">
      <alignment horizontal="right" wrapText="1"/>
      <protection/>
    </xf>
    <xf numFmtId="0" fontId="14" fillId="0" borderId="0" xfId="36" applyFont="1" applyFill="1">
      <alignment/>
      <protection/>
    </xf>
    <xf numFmtId="3" fontId="10" fillId="0" borderId="30" xfId="36" applyNumberFormat="1" applyFont="1" applyFill="1" applyBorder="1" applyAlignment="1">
      <alignment horizontal="left"/>
      <protection/>
    </xf>
    <xf numFmtId="3" fontId="10" fillId="0" borderId="31" xfId="36" applyNumberFormat="1" applyFont="1" applyFill="1" applyBorder="1" applyAlignment="1">
      <alignment horizontal="left"/>
      <protection/>
    </xf>
    <xf numFmtId="0" fontId="10" fillId="0" borderId="31" xfId="36" applyFont="1" applyFill="1" applyBorder="1" applyAlignment="1">
      <alignment horizontal="right"/>
      <protection/>
    </xf>
    <xf numFmtId="3" fontId="10" fillId="0" borderId="31" xfId="36" applyNumberFormat="1" applyFont="1" applyFill="1" applyBorder="1">
      <alignment/>
      <protection/>
    </xf>
    <xf numFmtId="0" fontId="10" fillId="0" borderId="31" xfId="36" applyFont="1" applyFill="1" applyBorder="1" applyAlignment="1">
      <alignment horizontal="left"/>
      <protection/>
    </xf>
    <xf numFmtId="0" fontId="11" fillId="37" borderId="31" xfId="36" applyFont="1" applyFill="1" applyBorder="1">
      <alignment/>
      <protection/>
    </xf>
    <xf numFmtId="3" fontId="13" fillId="37" borderId="31" xfId="36" applyNumberFormat="1" applyFont="1" applyFill="1" applyBorder="1">
      <alignment/>
      <protection/>
    </xf>
    <xf numFmtId="3" fontId="13" fillId="37" borderId="31" xfId="36" applyNumberFormat="1" applyFont="1" applyFill="1" applyBorder="1" applyAlignment="1">
      <alignment horizontal="right"/>
      <protection/>
    </xf>
    <xf numFmtId="3" fontId="10" fillId="0" borderId="30" xfId="36" applyNumberFormat="1" applyFont="1" applyFill="1" applyBorder="1" applyAlignment="1">
      <alignment horizontal="left"/>
      <protection/>
    </xf>
    <xf numFmtId="0" fontId="10" fillId="0" borderId="31" xfId="36" applyFont="1" applyFill="1" applyBorder="1" applyAlignment="1">
      <alignment horizontal="left"/>
      <protection/>
    </xf>
    <xf numFmtId="0" fontId="10" fillId="0" borderId="31" xfId="36" applyFont="1" applyFill="1" applyBorder="1">
      <alignment/>
      <protection/>
    </xf>
    <xf numFmtId="0" fontId="10" fillId="36" borderId="31" xfId="36" applyFont="1" applyFill="1" applyBorder="1">
      <alignment/>
      <protection/>
    </xf>
    <xf numFmtId="0" fontId="10" fillId="0" borderId="30" xfId="36" applyFont="1" applyFill="1" applyBorder="1" applyAlignment="1">
      <alignment horizontal="left"/>
      <protection/>
    </xf>
    <xf numFmtId="0" fontId="11" fillId="0" borderId="30" xfId="36" applyFont="1" applyFill="1" applyBorder="1" applyAlignment="1">
      <alignment horizontal="left"/>
      <protection/>
    </xf>
    <xf numFmtId="0" fontId="11" fillId="0" borderId="31" xfId="36" applyFont="1" applyFill="1" applyBorder="1" applyAlignment="1">
      <alignment horizontal="left"/>
      <protection/>
    </xf>
    <xf numFmtId="0" fontId="10" fillId="37" borderId="31" xfId="36" applyFont="1" applyFill="1" applyBorder="1">
      <alignment/>
      <protection/>
    </xf>
    <xf numFmtId="0" fontId="13" fillId="0" borderId="0" xfId="36" applyFont="1" applyFill="1">
      <alignment/>
      <protection/>
    </xf>
    <xf numFmtId="3" fontId="11" fillId="37" borderId="31" xfId="36" applyNumberFormat="1" applyFont="1" applyFill="1" applyBorder="1">
      <alignment/>
      <protection/>
    </xf>
    <xf numFmtId="0" fontId="0" fillId="0" borderId="30" xfId="36" applyFont="1" applyFill="1" applyBorder="1" applyAlignment="1">
      <alignment horizontal="left"/>
      <protection/>
    </xf>
    <xf numFmtId="0" fontId="0" fillId="0" borderId="31" xfId="36" applyFont="1" applyFill="1" applyBorder="1" applyAlignment="1">
      <alignment horizontal="left"/>
      <protection/>
    </xf>
    <xf numFmtId="0" fontId="0" fillId="0" borderId="31" xfId="36" applyFont="1" applyFill="1" applyBorder="1">
      <alignment/>
      <protection/>
    </xf>
    <xf numFmtId="0" fontId="0" fillId="0" borderId="31" xfId="36" applyFont="1" applyFill="1" applyBorder="1" applyAlignment="1">
      <alignment horizontal="right"/>
      <protection/>
    </xf>
    <xf numFmtId="0" fontId="11" fillId="0" borderId="0" xfId="36" applyFont="1" applyFill="1" applyBorder="1" applyAlignment="1">
      <alignment horizontal="left"/>
      <protection/>
    </xf>
    <xf numFmtId="0" fontId="11" fillId="0" borderId="0" xfId="36" applyFont="1" applyFill="1" applyBorder="1">
      <alignment/>
      <protection/>
    </xf>
    <xf numFmtId="0" fontId="11" fillId="0" borderId="0" xfId="36" applyFont="1" applyFill="1" applyBorder="1" applyAlignment="1">
      <alignment horizontal="right"/>
      <protection/>
    </xf>
    <xf numFmtId="3" fontId="11" fillId="0" borderId="0" xfId="36" applyNumberFormat="1" applyFont="1" applyFill="1" applyBorder="1">
      <alignment/>
      <protection/>
    </xf>
    <xf numFmtId="0" fontId="11" fillId="36" borderId="31" xfId="36" applyFont="1" applyFill="1" applyBorder="1" applyAlignment="1">
      <alignment horizontal="left"/>
      <protection/>
    </xf>
    <xf numFmtId="0" fontId="10" fillId="36" borderId="31" xfId="36" applyFont="1" applyFill="1" applyBorder="1" applyAlignment="1">
      <alignment horizontal="center" wrapText="1"/>
      <protection/>
    </xf>
    <xf numFmtId="0" fontId="11" fillId="36" borderId="31" xfId="36" applyFont="1" applyFill="1" applyBorder="1" applyAlignment="1">
      <alignment horizontal="center" vertical="center" wrapText="1"/>
      <protection/>
    </xf>
    <xf numFmtId="0" fontId="11" fillId="36" borderId="31" xfId="36" applyFont="1" applyFill="1" applyBorder="1" applyAlignment="1">
      <alignment horizontal="right" vertical="center" wrapText="1"/>
      <protection/>
    </xf>
    <xf numFmtId="49" fontId="10" fillId="0" borderId="31" xfId="36" applyNumberFormat="1" applyFont="1" applyFill="1" applyBorder="1" applyAlignment="1">
      <alignment/>
      <protection/>
    </xf>
    <xf numFmtId="49" fontId="10" fillId="36" borderId="31" xfId="36" applyNumberFormat="1" applyFont="1" applyFill="1" applyBorder="1" applyAlignment="1">
      <alignment/>
      <protection/>
    </xf>
    <xf numFmtId="0" fontId="10" fillId="0" borderId="31" xfId="36" applyFont="1" applyFill="1" applyBorder="1" applyAlignment="1">
      <alignment horizontal="left" wrapText="1"/>
      <protection/>
    </xf>
    <xf numFmtId="0" fontId="10" fillId="36" borderId="31" xfId="36" applyFont="1" applyFill="1" applyBorder="1" applyAlignment="1">
      <alignment horizontal="left" wrapText="1"/>
      <protection/>
    </xf>
    <xf numFmtId="168" fontId="15" fillId="0" borderId="31" xfId="36" applyNumberFormat="1" applyFont="1" applyFill="1" applyBorder="1" applyAlignment="1">
      <alignment horizontal="right" wrapText="1"/>
      <protection/>
    </xf>
    <xf numFmtId="0" fontId="10" fillId="0" borderId="31" xfId="36" applyFont="1" applyFill="1" applyBorder="1" applyAlignment="1">
      <alignment horizontal="right" wrapText="1"/>
      <protection/>
    </xf>
    <xf numFmtId="0" fontId="11" fillId="0" borderId="31" xfId="36" applyFont="1" applyFill="1" applyBorder="1" applyAlignment="1">
      <alignment horizontal="center" wrapText="1"/>
      <protection/>
    </xf>
    <xf numFmtId="3" fontId="10" fillId="0" borderId="31" xfId="36" applyNumberFormat="1" applyFont="1" applyFill="1" applyBorder="1" applyAlignment="1">
      <alignment horizontal="left"/>
      <protection/>
    </xf>
    <xf numFmtId="0" fontId="10" fillId="0" borderId="31" xfId="36" applyFont="1" applyFill="1" applyBorder="1" applyAlignment="1">
      <alignment horizontal="left" wrapText="1"/>
      <protection/>
    </xf>
    <xf numFmtId="0" fontId="10" fillId="36" borderId="31" xfId="36" applyFont="1" applyFill="1" applyBorder="1" applyAlignment="1">
      <alignment horizontal="left" wrapText="1"/>
      <protection/>
    </xf>
    <xf numFmtId="0" fontId="11" fillId="36" borderId="31" xfId="36" applyFont="1" applyFill="1" applyBorder="1" applyAlignment="1">
      <alignment horizontal="center" vertical="center" wrapText="1"/>
      <protection/>
    </xf>
    <xf numFmtId="0" fontId="0" fillId="38" borderId="31" xfId="36" applyFont="1" applyFill="1" applyBorder="1">
      <alignment/>
      <protection/>
    </xf>
    <xf numFmtId="3" fontId="16" fillId="38" borderId="31" xfId="36" applyNumberFormat="1" applyFont="1" applyFill="1" applyBorder="1">
      <alignment/>
      <protection/>
    </xf>
    <xf numFmtId="3" fontId="16" fillId="36" borderId="31" xfId="36" applyNumberFormat="1" applyFont="1" applyFill="1" applyBorder="1">
      <alignment/>
      <protection/>
    </xf>
    <xf numFmtId="3" fontId="0" fillId="0" borderId="0" xfId="36" applyNumberFormat="1" applyFont="1" applyFill="1">
      <alignment/>
      <protection/>
    </xf>
    <xf numFmtId="0" fontId="0" fillId="0" borderId="0" xfId="36" applyFill="1" applyAlignment="1">
      <alignment horizontal="left"/>
      <protection/>
    </xf>
    <xf numFmtId="0" fontId="2" fillId="0" borderId="0" xfId="36" applyFont="1" applyFill="1">
      <alignment/>
      <protection/>
    </xf>
    <xf numFmtId="0" fontId="0" fillId="0" borderId="0" xfId="36" applyFont="1" applyFill="1" applyBorder="1">
      <alignment/>
      <protection/>
    </xf>
    <xf numFmtId="0" fontId="10" fillId="0" borderId="0" xfId="36" applyFont="1" applyFill="1">
      <alignment/>
      <protection/>
    </xf>
    <xf numFmtId="0" fontId="10" fillId="0" borderId="0" xfId="36" applyFont="1" applyFill="1" applyAlignment="1">
      <alignment horizontal="left"/>
      <protection/>
    </xf>
    <xf numFmtId="0" fontId="10" fillId="0" borderId="0" xfId="36" applyFont="1" applyFill="1" applyAlignment="1">
      <alignment wrapText="1"/>
      <protection/>
    </xf>
    <xf numFmtId="0" fontId="10" fillId="0" borderId="0" xfId="36" applyFont="1" applyFill="1" applyBorder="1" applyAlignment="1">
      <alignment wrapText="1"/>
      <protection/>
    </xf>
    <xf numFmtId="0" fontId="10" fillId="0" borderId="0" xfId="36" applyFont="1" applyFill="1" applyBorder="1">
      <alignment/>
      <protection/>
    </xf>
    <xf numFmtId="0" fontId="18" fillId="0" borderId="32" xfId="36" applyFont="1" applyFill="1" applyBorder="1" applyAlignment="1">
      <alignment horizontal="left"/>
      <protection/>
    </xf>
    <xf numFmtId="0" fontId="20" fillId="0" borderId="33" xfId="36" applyFont="1" applyFill="1" applyBorder="1">
      <alignment/>
      <protection/>
    </xf>
    <xf numFmtId="0" fontId="20" fillId="0" borderId="34" xfId="36" applyFont="1" applyFill="1" applyBorder="1">
      <alignment/>
      <protection/>
    </xf>
    <xf numFmtId="0" fontId="17" fillId="0" borderId="34" xfId="36" applyFont="1" applyFill="1" applyBorder="1" applyAlignment="1">
      <alignment horizontal="left"/>
      <protection/>
    </xf>
    <xf numFmtId="0" fontId="20" fillId="0" borderId="34" xfId="36" applyFont="1" applyFill="1" applyBorder="1" applyAlignment="1">
      <alignment horizontal="left"/>
      <protection/>
    </xf>
    <xf numFmtId="0" fontId="14" fillId="0" borderId="0" xfId="36" applyFont="1" applyFill="1" applyBorder="1">
      <alignment/>
      <protection/>
    </xf>
    <xf numFmtId="0" fontId="14" fillId="0" borderId="10" xfId="36" applyFont="1" applyFill="1" applyBorder="1" applyAlignment="1">
      <alignment horizontal="left"/>
      <protection/>
    </xf>
    <xf numFmtId="0" fontId="14" fillId="0" borderId="10" xfId="36" applyFont="1" applyFill="1" applyBorder="1" applyAlignment="1">
      <alignment wrapText="1"/>
      <protection/>
    </xf>
    <xf numFmtId="3" fontId="13" fillId="0" borderId="10" xfId="36" applyNumberFormat="1" applyFont="1" applyFill="1" applyBorder="1" applyAlignment="1">
      <alignment horizontal="center" wrapText="1"/>
      <protection/>
    </xf>
    <xf numFmtId="169" fontId="0" fillId="0" borderId="0" xfId="33" applyNumberFormat="1" applyFont="1" applyFill="1" applyBorder="1" applyAlignment="1" applyProtection="1">
      <alignment/>
      <protection/>
    </xf>
    <xf numFmtId="0" fontId="10" fillId="0" borderId="25" xfId="36" applyFont="1" applyFill="1" applyBorder="1">
      <alignment/>
      <protection/>
    </xf>
    <xf numFmtId="0" fontId="10" fillId="0" borderId="0" xfId="36" applyFont="1" applyFill="1" applyBorder="1" applyAlignment="1">
      <alignment horizontal="left"/>
      <protection/>
    </xf>
    <xf numFmtId="0" fontId="10" fillId="0" borderId="35" xfId="36" applyFont="1" applyFill="1" applyBorder="1">
      <alignment/>
      <protection/>
    </xf>
    <xf numFmtId="0" fontId="10" fillId="0" borderId="36" xfId="36" applyFont="1" applyFill="1" applyBorder="1">
      <alignment/>
      <protection/>
    </xf>
    <xf numFmtId="0" fontId="11" fillId="36" borderId="20" xfId="36" applyFont="1" applyFill="1" applyBorder="1" applyAlignment="1">
      <alignment vertical="center"/>
      <protection/>
    </xf>
    <xf numFmtId="0" fontId="11" fillId="36" borderId="32" xfId="36" applyFont="1" applyFill="1" applyBorder="1" applyAlignment="1">
      <alignment vertical="center"/>
      <protection/>
    </xf>
    <xf numFmtId="0" fontId="10" fillId="36" borderId="32" xfId="36" applyFont="1" applyFill="1" applyBorder="1" applyAlignment="1">
      <alignment horizontal="left" vertical="center"/>
      <protection/>
    </xf>
    <xf numFmtId="0" fontId="10" fillId="0" borderId="33" xfId="36" applyFont="1" applyFill="1" applyBorder="1">
      <alignment/>
      <protection/>
    </xf>
    <xf numFmtId="0" fontId="10" fillId="0" borderId="34" xfId="36" applyFont="1" applyFill="1" applyBorder="1">
      <alignment/>
      <protection/>
    </xf>
    <xf numFmtId="0" fontId="10" fillId="0" borderId="34" xfId="36" applyFont="1" applyFill="1" applyBorder="1" applyAlignment="1">
      <alignment horizontal="left"/>
      <protection/>
    </xf>
    <xf numFmtId="0" fontId="10" fillId="0" borderId="24" xfId="36" applyFont="1" applyFill="1" applyBorder="1" applyAlignment="1">
      <alignment wrapText="1"/>
      <protection/>
    </xf>
    <xf numFmtId="0" fontId="11" fillId="0" borderId="37" xfId="36" applyFont="1" applyFill="1" applyBorder="1" applyAlignment="1">
      <alignment horizontal="center"/>
      <protection/>
    </xf>
    <xf numFmtId="0" fontId="13" fillId="37" borderId="38" xfId="36" applyFont="1" applyFill="1" applyBorder="1" applyAlignment="1">
      <alignment horizontal="left"/>
      <protection/>
    </xf>
    <xf numFmtId="0" fontId="13" fillId="37" borderId="38" xfId="36" applyFont="1" applyFill="1" applyBorder="1" applyAlignment="1">
      <alignment wrapText="1"/>
      <protection/>
    </xf>
    <xf numFmtId="0" fontId="13" fillId="37" borderId="39" xfId="36" applyFont="1" applyFill="1" applyBorder="1" applyAlignment="1">
      <alignment wrapText="1"/>
      <protection/>
    </xf>
    <xf numFmtId="0" fontId="13" fillId="37" borderId="40" xfId="36" applyFont="1" applyFill="1" applyBorder="1" applyAlignment="1">
      <alignment wrapText="1"/>
      <protection/>
    </xf>
    <xf numFmtId="3" fontId="13" fillId="37" borderId="40" xfId="36" applyNumberFormat="1" applyFont="1" applyFill="1" applyBorder="1">
      <alignment/>
      <protection/>
    </xf>
    <xf numFmtId="14" fontId="13" fillId="0" borderId="41" xfId="36" applyNumberFormat="1" applyFont="1" applyFill="1" applyBorder="1">
      <alignment/>
      <protection/>
    </xf>
    <xf numFmtId="49" fontId="13" fillId="0" borderId="42" xfId="36" applyNumberFormat="1" applyFont="1" applyFill="1" applyBorder="1">
      <alignment/>
      <protection/>
    </xf>
    <xf numFmtId="0" fontId="13" fillId="0" borderId="42" xfId="36" applyFont="1" applyFill="1" applyBorder="1" applyAlignment="1">
      <alignment horizontal="left"/>
      <protection/>
    </xf>
    <xf numFmtId="0" fontId="13" fillId="0" borderId="42" xfId="36" applyFont="1" applyFill="1" applyBorder="1" applyAlignment="1">
      <alignment wrapText="1"/>
      <protection/>
    </xf>
    <xf numFmtId="0" fontId="13" fillId="36" borderId="43" xfId="36" applyFont="1" applyFill="1" applyBorder="1" applyAlignment="1">
      <alignment wrapText="1"/>
      <protection/>
    </xf>
    <xf numFmtId="0" fontId="13" fillId="36" borderId="16" xfId="36" applyFont="1" applyFill="1" applyBorder="1" applyAlignment="1">
      <alignment wrapText="1"/>
      <protection/>
    </xf>
    <xf numFmtId="3" fontId="13" fillId="0" borderId="16" xfId="36" applyNumberFormat="1" applyFont="1" applyFill="1" applyBorder="1">
      <alignment/>
      <protection/>
    </xf>
    <xf numFmtId="14" fontId="10" fillId="0" borderId="44" xfId="36" applyNumberFormat="1" applyFont="1" applyFill="1" applyBorder="1">
      <alignment/>
      <protection/>
    </xf>
    <xf numFmtId="49" fontId="10" fillId="0" borderId="45" xfId="36" applyNumberFormat="1" applyFont="1" applyFill="1" applyBorder="1">
      <alignment/>
      <protection/>
    </xf>
    <xf numFmtId="0" fontId="10" fillId="0" borderId="45" xfId="36" applyFont="1" applyFill="1" applyBorder="1" applyAlignment="1">
      <alignment horizontal="left"/>
      <protection/>
    </xf>
    <xf numFmtId="0" fontId="10" fillId="0" borderId="45" xfId="36" applyFont="1" applyFill="1" applyBorder="1" applyAlignment="1">
      <alignment wrapText="1"/>
      <protection/>
    </xf>
    <xf numFmtId="0" fontId="10" fillId="36" borderId="30" xfId="36" applyFont="1" applyFill="1" applyBorder="1" applyAlignment="1">
      <alignment wrapText="1"/>
      <protection/>
    </xf>
    <xf numFmtId="0" fontId="10" fillId="36" borderId="31" xfId="36" applyFont="1" applyFill="1" applyBorder="1" applyAlignment="1">
      <alignment wrapText="1"/>
      <protection/>
    </xf>
    <xf numFmtId="1" fontId="10" fillId="0" borderId="31" xfId="36" applyNumberFormat="1" applyFont="1" applyFill="1" applyBorder="1" applyAlignment="1">
      <alignment horizontal="right" wrapText="1"/>
      <protection/>
    </xf>
    <xf numFmtId="0" fontId="10" fillId="0" borderId="44" xfId="36" applyFont="1" applyFill="1" applyBorder="1">
      <alignment/>
      <protection/>
    </xf>
    <xf numFmtId="0" fontId="14" fillId="0" borderId="44" xfId="36" applyFont="1" applyFill="1" applyBorder="1">
      <alignment/>
      <protection/>
    </xf>
    <xf numFmtId="49" fontId="14" fillId="0" borderId="45" xfId="36" applyNumberFormat="1" applyFont="1" applyFill="1" applyBorder="1">
      <alignment/>
      <protection/>
    </xf>
    <xf numFmtId="3" fontId="13" fillId="0" borderId="45" xfId="36" applyNumberFormat="1" applyFont="1" applyFill="1" applyBorder="1" applyAlignment="1">
      <alignment horizontal="left"/>
      <protection/>
    </xf>
    <xf numFmtId="0" fontId="13" fillId="0" borderId="45" xfId="36" applyFont="1" applyFill="1" applyBorder="1" applyAlignment="1">
      <alignment wrapText="1"/>
      <protection/>
    </xf>
    <xf numFmtId="0" fontId="13" fillId="36" borderId="30" xfId="36" applyFont="1" applyFill="1" applyBorder="1" applyAlignment="1">
      <alignment wrapText="1"/>
      <protection/>
    </xf>
    <xf numFmtId="0" fontId="13" fillId="36" borderId="31" xfId="36" applyFont="1" applyFill="1" applyBorder="1" applyAlignment="1">
      <alignment wrapText="1"/>
      <protection/>
    </xf>
    <xf numFmtId="3" fontId="13" fillId="0" borderId="31" xfId="36" applyNumberFormat="1" applyFont="1" applyFill="1" applyBorder="1">
      <alignment/>
      <protection/>
    </xf>
    <xf numFmtId="0" fontId="14" fillId="0" borderId="0" xfId="36" applyFont="1" applyFill="1">
      <alignment/>
      <protection/>
    </xf>
    <xf numFmtId="3" fontId="10" fillId="0" borderId="45" xfId="36" applyNumberFormat="1" applyFont="1" applyFill="1" applyBorder="1" applyAlignment="1">
      <alignment horizontal="left"/>
      <protection/>
    </xf>
    <xf numFmtId="0" fontId="13" fillId="0" borderId="44" xfId="36" applyFont="1" applyFill="1" applyBorder="1">
      <alignment/>
      <protection/>
    </xf>
    <xf numFmtId="49" fontId="13" fillId="0" borderId="45" xfId="36" applyNumberFormat="1" applyFont="1" applyFill="1" applyBorder="1">
      <alignment/>
      <protection/>
    </xf>
    <xf numFmtId="0" fontId="13" fillId="0" borderId="45" xfId="36" applyFont="1" applyFill="1" applyBorder="1" applyAlignment="1">
      <alignment horizontal="left"/>
      <protection/>
    </xf>
    <xf numFmtId="0" fontId="13" fillId="0" borderId="45" xfId="36" applyFont="1" applyFill="1" applyBorder="1">
      <alignment/>
      <protection/>
    </xf>
    <xf numFmtId="0" fontId="13" fillId="36" borderId="30" xfId="36" applyFont="1" applyFill="1" applyBorder="1">
      <alignment/>
      <protection/>
    </xf>
    <xf numFmtId="0" fontId="13" fillId="36" borderId="31" xfId="36" applyFont="1" applyFill="1" applyBorder="1">
      <alignment/>
      <protection/>
    </xf>
    <xf numFmtId="0" fontId="13" fillId="0" borderId="0" xfId="36" applyFont="1" applyFill="1">
      <alignment/>
      <protection/>
    </xf>
    <xf numFmtId="0" fontId="10" fillId="0" borderId="44" xfId="36" applyFont="1" applyFill="1" applyBorder="1">
      <alignment/>
      <protection/>
    </xf>
    <xf numFmtId="49" fontId="14" fillId="0" borderId="45" xfId="36" applyNumberFormat="1" applyFont="1" applyFill="1" applyBorder="1">
      <alignment/>
      <protection/>
    </xf>
    <xf numFmtId="0" fontId="13" fillId="0" borderId="45" xfId="36" applyFont="1" applyFill="1" applyBorder="1" applyAlignment="1">
      <alignment horizontal="left"/>
      <protection/>
    </xf>
    <xf numFmtId="0" fontId="13" fillId="0" borderId="45" xfId="36" applyFont="1" applyFill="1" applyBorder="1">
      <alignment/>
      <protection/>
    </xf>
    <xf numFmtId="0" fontId="13" fillId="36" borderId="30" xfId="36" applyFont="1" applyFill="1" applyBorder="1">
      <alignment/>
      <protection/>
    </xf>
    <xf numFmtId="0" fontId="13" fillId="36" borderId="31" xfId="36" applyFont="1" applyFill="1" applyBorder="1">
      <alignment/>
      <protection/>
    </xf>
    <xf numFmtId="0" fontId="10" fillId="0" borderId="45" xfId="36" applyFont="1" applyFill="1" applyBorder="1" applyAlignment="1">
      <alignment horizontal="left"/>
      <protection/>
    </xf>
    <xf numFmtId="0" fontId="10" fillId="0" borderId="45" xfId="36" applyFont="1" applyFill="1" applyBorder="1" applyAlignment="1">
      <alignment wrapText="1"/>
      <protection/>
    </xf>
    <xf numFmtId="0" fontId="10" fillId="36" borderId="30" xfId="36" applyFont="1" applyFill="1" applyBorder="1" applyAlignment="1">
      <alignment wrapText="1"/>
      <protection/>
    </xf>
    <xf numFmtId="0" fontId="10" fillId="36" borderId="31" xfId="36" applyFont="1" applyFill="1" applyBorder="1" applyAlignment="1">
      <alignment wrapText="1"/>
      <protection/>
    </xf>
    <xf numFmtId="0" fontId="13" fillId="0" borderId="45" xfId="36" applyFont="1" applyFill="1" applyBorder="1" applyAlignment="1">
      <alignment wrapText="1"/>
      <protection/>
    </xf>
    <xf numFmtId="0" fontId="13" fillId="36" borderId="30" xfId="36" applyFont="1" applyFill="1" applyBorder="1" applyAlignment="1">
      <alignment wrapText="1"/>
      <protection/>
    </xf>
    <xf numFmtId="0" fontId="13" fillId="36" borderId="31" xfId="36" applyFont="1" applyFill="1" applyBorder="1" applyAlignment="1">
      <alignment wrapText="1"/>
      <protection/>
    </xf>
    <xf numFmtId="3" fontId="10" fillId="0" borderId="45" xfId="36" applyNumberFormat="1" applyFont="1" applyFill="1" applyBorder="1" applyAlignment="1">
      <alignment horizontal="left"/>
      <protection/>
    </xf>
    <xf numFmtId="168" fontId="10" fillId="36" borderId="31" xfId="36" applyNumberFormat="1" applyFont="1" applyFill="1" applyBorder="1" applyAlignment="1">
      <alignment horizontal="right" wrapText="1"/>
      <protection/>
    </xf>
    <xf numFmtId="168" fontId="10" fillId="0" borderId="31" xfId="36" applyNumberFormat="1" applyFont="1" applyFill="1" applyBorder="1" applyAlignment="1">
      <alignment wrapText="1"/>
      <protection/>
    </xf>
    <xf numFmtId="3" fontId="10" fillId="0" borderId="31" xfId="36" applyNumberFormat="1" applyFont="1" applyFill="1" applyBorder="1" applyAlignment="1">
      <alignment horizontal="right" wrapText="1"/>
      <protection/>
    </xf>
    <xf numFmtId="0" fontId="10" fillId="0" borderId="31" xfId="36" applyNumberFormat="1" applyFont="1" applyFill="1" applyBorder="1" applyAlignment="1">
      <alignment horizontal="right" wrapText="1"/>
      <protection/>
    </xf>
    <xf numFmtId="0" fontId="10" fillId="0" borderId="46" xfId="36" applyFont="1" applyFill="1" applyBorder="1">
      <alignment/>
      <protection/>
    </xf>
    <xf numFmtId="0" fontId="10" fillId="0" borderId="31" xfId="36" applyFont="1" applyFill="1" applyBorder="1" applyAlignment="1">
      <alignment wrapText="1"/>
      <protection/>
    </xf>
    <xf numFmtId="3" fontId="11" fillId="0" borderId="45" xfId="36" applyNumberFormat="1" applyFont="1" applyFill="1" applyBorder="1" applyAlignment="1">
      <alignment horizontal="left"/>
      <protection/>
    </xf>
    <xf numFmtId="0" fontId="11" fillId="0" borderId="45" xfId="36" applyFont="1" applyFill="1" applyBorder="1" applyAlignment="1">
      <alignment wrapText="1"/>
      <protection/>
    </xf>
    <xf numFmtId="168" fontId="11" fillId="34" borderId="31" xfId="36" applyNumberFormat="1" applyFont="1" applyFill="1" applyBorder="1" applyAlignment="1">
      <alignment horizontal="right" wrapText="1"/>
      <protection/>
    </xf>
    <xf numFmtId="0" fontId="11" fillId="36" borderId="31" xfId="36" applyFont="1" applyFill="1" applyBorder="1" applyAlignment="1">
      <alignment wrapText="1"/>
      <protection/>
    </xf>
    <xf numFmtId="168" fontId="11" fillId="0" borderId="31" xfId="36" applyNumberFormat="1" applyFont="1" applyFill="1" applyBorder="1" applyAlignment="1">
      <alignment horizontal="right" wrapText="1"/>
      <protection/>
    </xf>
    <xf numFmtId="168" fontId="10" fillId="34" borderId="31" xfId="36" applyNumberFormat="1" applyFont="1" applyFill="1" applyBorder="1" applyAlignment="1">
      <alignment horizontal="right" wrapText="1"/>
      <protection/>
    </xf>
    <xf numFmtId="0" fontId="13" fillId="0" borderId="44" xfId="36" applyFont="1" applyFill="1" applyBorder="1">
      <alignment/>
      <protection/>
    </xf>
    <xf numFmtId="3" fontId="13" fillId="0" borderId="31" xfId="36" applyNumberFormat="1" applyFont="1" applyFill="1" applyBorder="1">
      <alignment/>
      <protection/>
    </xf>
    <xf numFmtId="14" fontId="13" fillId="0" borderId="44" xfId="36" applyNumberFormat="1" applyFont="1" applyFill="1" applyBorder="1">
      <alignment/>
      <protection/>
    </xf>
    <xf numFmtId="0" fontId="10" fillId="36" borderId="47" xfId="36" applyFont="1" applyFill="1" applyBorder="1" applyAlignment="1">
      <alignment wrapText="1"/>
      <protection/>
    </xf>
    <xf numFmtId="0" fontId="10" fillId="36" borderId="19" xfId="36" applyFont="1" applyFill="1" applyBorder="1" applyAlignment="1">
      <alignment wrapText="1"/>
      <protection/>
    </xf>
    <xf numFmtId="0" fontId="13" fillId="37" borderId="13" xfId="36" applyFont="1" applyFill="1" applyBorder="1">
      <alignment/>
      <protection/>
    </xf>
    <xf numFmtId="49" fontId="13" fillId="37" borderId="38" xfId="36" applyNumberFormat="1" applyFont="1" applyFill="1" applyBorder="1">
      <alignment/>
      <protection/>
    </xf>
    <xf numFmtId="0" fontId="13" fillId="0" borderId="41" xfId="36" applyFont="1" applyFill="1" applyBorder="1">
      <alignment/>
      <protection/>
    </xf>
    <xf numFmtId="168" fontId="11" fillId="0" borderId="31" xfId="36" applyNumberFormat="1" applyFont="1" applyFill="1" applyBorder="1" applyAlignment="1">
      <alignment horizontal="right" wrapText="1"/>
      <protection/>
    </xf>
    <xf numFmtId="0" fontId="10" fillId="0" borderId="48" xfId="36" applyFont="1" applyFill="1" applyBorder="1">
      <alignment/>
      <protection/>
    </xf>
    <xf numFmtId="49" fontId="10" fillId="0" borderId="49" xfId="36" applyNumberFormat="1" applyFont="1" applyFill="1" applyBorder="1">
      <alignment/>
      <protection/>
    </xf>
    <xf numFmtId="3" fontId="10" fillId="0" borderId="49" xfId="36" applyNumberFormat="1" applyFont="1" applyFill="1" applyBorder="1" applyAlignment="1">
      <alignment horizontal="left"/>
      <protection/>
    </xf>
    <xf numFmtId="0" fontId="10" fillId="0" borderId="49" xfId="36" applyFont="1" applyFill="1" applyBorder="1" applyAlignment="1">
      <alignment wrapText="1"/>
      <protection/>
    </xf>
    <xf numFmtId="168" fontId="10" fillId="0" borderId="19" xfId="36" applyNumberFormat="1" applyFont="1" applyFill="1" applyBorder="1" applyAlignment="1">
      <alignment horizontal="right" wrapText="1"/>
      <protection/>
    </xf>
    <xf numFmtId="1" fontId="10" fillId="0" borderId="19" xfId="36" applyNumberFormat="1" applyFont="1" applyFill="1" applyBorder="1" applyAlignment="1">
      <alignment horizontal="right" wrapText="1"/>
      <protection/>
    </xf>
    <xf numFmtId="0" fontId="13" fillId="37" borderId="13" xfId="36" applyFont="1" applyFill="1" applyBorder="1">
      <alignment/>
      <protection/>
    </xf>
    <xf numFmtId="49" fontId="13" fillId="37" borderId="38" xfId="36" applyNumberFormat="1" applyFont="1" applyFill="1" applyBorder="1">
      <alignment/>
      <protection/>
    </xf>
    <xf numFmtId="0" fontId="13" fillId="37" borderId="38" xfId="36" applyFont="1" applyFill="1" applyBorder="1" applyAlignment="1">
      <alignment horizontal="left"/>
      <protection/>
    </xf>
    <xf numFmtId="0" fontId="13" fillId="37" borderId="38" xfId="36" applyFont="1" applyFill="1" applyBorder="1" applyAlignment="1">
      <alignment wrapText="1"/>
      <protection/>
    </xf>
    <xf numFmtId="0" fontId="13" fillId="37" borderId="39" xfId="36" applyFont="1" applyFill="1" applyBorder="1" applyAlignment="1">
      <alignment wrapText="1"/>
      <protection/>
    </xf>
    <xf numFmtId="0" fontId="13" fillId="37" borderId="40" xfId="36" applyFont="1" applyFill="1" applyBorder="1" applyAlignment="1">
      <alignment wrapText="1"/>
      <protection/>
    </xf>
    <xf numFmtId="3" fontId="13" fillId="37" borderId="40" xfId="36" applyNumberFormat="1" applyFont="1" applyFill="1" applyBorder="1">
      <alignment/>
      <protection/>
    </xf>
    <xf numFmtId="0" fontId="11" fillId="0" borderId="41" xfId="36" applyFont="1" applyFill="1" applyBorder="1">
      <alignment/>
      <protection/>
    </xf>
    <xf numFmtId="49" fontId="11" fillId="0" borderId="42" xfId="36" applyNumberFormat="1" applyFont="1" applyFill="1" applyBorder="1">
      <alignment/>
      <protection/>
    </xf>
    <xf numFmtId="3" fontId="11" fillId="0" borderId="31" xfId="36" applyNumberFormat="1" applyFont="1" applyFill="1" applyBorder="1">
      <alignment/>
      <protection/>
    </xf>
    <xf numFmtId="0" fontId="14" fillId="37" borderId="38" xfId="36" applyFont="1" applyFill="1" applyBorder="1" applyAlignment="1">
      <alignment horizontal="left"/>
      <protection/>
    </xf>
    <xf numFmtId="0" fontId="14" fillId="37" borderId="38" xfId="36" applyFont="1" applyFill="1" applyBorder="1" applyAlignment="1">
      <alignment wrapText="1"/>
      <protection/>
    </xf>
    <xf numFmtId="0" fontId="14" fillId="37" borderId="39" xfId="36" applyFont="1" applyFill="1" applyBorder="1" applyAlignment="1">
      <alignment wrapText="1"/>
      <protection/>
    </xf>
    <xf numFmtId="0" fontId="14" fillId="37" borderId="40" xfId="36" applyFont="1" applyFill="1" applyBorder="1" applyAlignment="1">
      <alignment wrapText="1"/>
      <protection/>
    </xf>
    <xf numFmtId="0" fontId="13" fillId="0" borderId="41" xfId="36" applyNumberFormat="1" applyFont="1" applyFill="1" applyBorder="1">
      <alignment/>
      <protection/>
    </xf>
    <xf numFmtId="0" fontId="10" fillId="37" borderId="38" xfId="36" applyFont="1" applyFill="1" applyBorder="1" applyAlignment="1">
      <alignment wrapText="1"/>
      <protection/>
    </xf>
    <xf numFmtId="0" fontId="10" fillId="37" borderId="39" xfId="36" applyFont="1" applyFill="1" applyBorder="1" applyAlignment="1">
      <alignment wrapText="1"/>
      <protection/>
    </xf>
    <xf numFmtId="0" fontId="10" fillId="37" borderId="40" xfId="36" applyFont="1" applyFill="1" applyBorder="1" applyAlignment="1">
      <alignment wrapText="1"/>
      <protection/>
    </xf>
    <xf numFmtId="0" fontId="10" fillId="0" borderId="41" xfId="36" applyFont="1" applyFill="1" applyBorder="1">
      <alignment/>
      <protection/>
    </xf>
    <xf numFmtId="49" fontId="10" fillId="0" borderId="42" xfId="36" applyNumberFormat="1" applyFont="1" applyFill="1" applyBorder="1">
      <alignment/>
      <protection/>
    </xf>
    <xf numFmtId="3" fontId="13" fillId="0" borderId="42" xfId="36" applyNumberFormat="1" applyFont="1" applyFill="1" applyBorder="1" applyAlignment="1">
      <alignment horizontal="left"/>
      <protection/>
    </xf>
    <xf numFmtId="168" fontId="11" fillId="0" borderId="16" xfId="36" applyNumberFormat="1" applyFont="1" applyFill="1" applyBorder="1" applyAlignment="1">
      <alignment horizontal="right" wrapText="1"/>
      <protection/>
    </xf>
    <xf numFmtId="0" fontId="11" fillId="39" borderId="44" xfId="36" applyFont="1" applyFill="1" applyBorder="1">
      <alignment/>
      <protection/>
    </xf>
    <xf numFmtId="49" fontId="10" fillId="39" borderId="45" xfId="36" applyNumberFormat="1" applyFont="1" applyFill="1" applyBorder="1">
      <alignment/>
      <protection/>
    </xf>
    <xf numFmtId="3" fontId="10" fillId="39" borderId="45" xfId="36" applyNumberFormat="1" applyFont="1" applyFill="1" applyBorder="1" applyAlignment="1">
      <alignment horizontal="left"/>
      <protection/>
    </xf>
    <xf numFmtId="0" fontId="10" fillId="39" borderId="45" xfId="36" applyFont="1" applyFill="1" applyBorder="1" applyAlignment="1">
      <alignment wrapText="1"/>
      <protection/>
    </xf>
    <xf numFmtId="0" fontId="10" fillId="39" borderId="30" xfId="36" applyFont="1" applyFill="1" applyBorder="1" applyAlignment="1">
      <alignment wrapText="1"/>
      <protection/>
    </xf>
    <xf numFmtId="0" fontId="10" fillId="39" borderId="31" xfId="36" applyFont="1" applyFill="1" applyBorder="1" applyAlignment="1">
      <alignment wrapText="1"/>
      <protection/>
    </xf>
    <xf numFmtId="168" fontId="10" fillId="39" borderId="31" xfId="36" applyNumberFormat="1" applyFont="1" applyFill="1" applyBorder="1" applyAlignment="1">
      <alignment horizontal="right" wrapText="1"/>
      <protection/>
    </xf>
    <xf numFmtId="0" fontId="10" fillId="39" borderId="31" xfId="36" applyNumberFormat="1" applyFont="1" applyFill="1" applyBorder="1" applyAlignment="1">
      <alignment horizontal="right" wrapText="1"/>
      <protection/>
    </xf>
    <xf numFmtId="0" fontId="11" fillId="36" borderId="44" xfId="36" applyFont="1" applyFill="1" applyBorder="1">
      <alignment/>
      <protection/>
    </xf>
    <xf numFmtId="49" fontId="10" fillId="36" borderId="45" xfId="36" applyNumberFormat="1" applyFont="1" applyFill="1" applyBorder="1">
      <alignment/>
      <protection/>
    </xf>
    <xf numFmtId="3" fontId="10" fillId="36" borderId="45" xfId="36" applyNumberFormat="1" applyFont="1" applyFill="1" applyBorder="1" applyAlignment="1">
      <alignment horizontal="left"/>
      <protection/>
    </xf>
    <xf numFmtId="0" fontId="10" fillId="36" borderId="45" xfId="36" applyFont="1" applyFill="1" applyBorder="1" applyAlignment="1">
      <alignment wrapText="1"/>
      <protection/>
    </xf>
    <xf numFmtId="0" fontId="10" fillId="36" borderId="31" xfId="36" applyNumberFormat="1" applyFont="1" applyFill="1" applyBorder="1" applyAlignment="1">
      <alignment horizontal="right" wrapText="1"/>
      <protection/>
    </xf>
    <xf numFmtId="0" fontId="13" fillId="0" borderId="30" xfId="36" applyFont="1" applyFill="1" applyBorder="1" applyAlignment="1">
      <alignment wrapText="1"/>
      <protection/>
    </xf>
    <xf numFmtId="0" fontId="13" fillId="0" borderId="31" xfId="36" applyFont="1" applyFill="1" applyBorder="1" applyAlignment="1">
      <alignment wrapText="1"/>
      <protection/>
    </xf>
    <xf numFmtId="0" fontId="10" fillId="0" borderId="30" xfId="36" applyFont="1" applyFill="1" applyBorder="1" applyAlignment="1">
      <alignment wrapText="1"/>
      <protection/>
    </xf>
    <xf numFmtId="3" fontId="13" fillId="0" borderId="45" xfId="36" applyNumberFormat="1" applyFont="1" applyFill="1" applyBorder="1" applyAlignment="1">
      <alignment horizontal="left"/>
      <protection/>
    </xf>
    <xf numFmtId="3" fontId="13" fillId="39" borderId="40" xfId="36" applyNumberFormat="1" applyFont="1" applyFill="1" applyBorder="1">
      <alignment/>
      <protection/>
    </xf>
    <xf numFmtId="0" fontId="13" fillId="0" borderId="42" xfId="36" applyFont="1" applyFill="1" applyBorder="1">
      <alignment/>
      <protection/>
    </xf>
    <xf numFmtId="0" fontId="13" fillId="36" borderId="43" xfId="36" applyFont="1" applyFill="1" applyBorder="1">
      <alignment/>
      <protection/>
    </xf>
    <xf numFmtId="0" fontId="13" fillId="36" borderId="16" xfId="36" applyFont="1" applyFill="1" applyBorder="1">
      <alignment/>
      <protection/>
    </xf>
    <xf numFmtId="3" fontId="13" fillId="0" borderId="31" xfId="36" applyNumberFormat="1" applyFont="1" applyFill="1" applyBorder="1" applyAlignment="1">
      <alignment/>
      <protection/>
    </xf>
    <xf numFmtId="0" fontId="13" fillId="36" borderId="31" xfId="36" applyFont="1" applyFill="1" applyBorder="1" applyAlignment="1">
      <alignment/>
      <protection/>
    </xf>
    <xf numFmtId="0" fontId="13" fillId="37" borderId="39" xfId="36" applyFont="1" applyFill="1" applyBorder="1">
      <alignment/>
      <protection/>
    </xf>
    <xf numFmtId="0" fontId="10" fillId="34" borderId="50" xfId="36" applyFont="1" applyFill="1" applyBorder="1">
      <alignment/>
      <protection/>
    </xf>
    <xf numFmtId="0" fontId="10" fillId="40" borderId="50" xfId="36" applyFont="1" applyFill="1" applyBorder="1">
      <alignment/>
      <protection/>
    </xf>
    <xf numFmtId="0" fontId="11" fillId="34" borderId="0" xfId="36" applyFont="1" applyFill="1" applyBorder="1">
      <alignment/>
      <protection/>
    </xf>
    <xf numFmtId="49" fontId="10" fillId="34" borderId="0" xfId="36" applyNumberFormat="1" applyFont="1" applyFill="1" applyBorder="1">
      <alignment/>
      <protection/>
    </xf>
    <xf numFmtId="0" fontId="10" fillId="34" borderId="0" xfId="36" applyFont="1" applyFill="1" applyBorder="1" applyAlignment="1">
      <alignment wrapText="1"/>
      <protection/>
    </xf>
    <xf numFmtId="168" fontId="10" fillId="34" borderId="0" xfId="36" applyNumberFormat="1" applyFont="1" applyFill="1" applyBorder="1" applyAlignment="1">
      <alignment horizontal="right" wrapText="1"/>
      <protection/>
    </xf>
    <xf numFmtId="168" fontId="11" fillId="34" borderId="0" xfId="36" applyNumberFormat="1" applyFont="1" applyFill="1" applyBorder="1" applyAlignment="1">
      <alignment horizontal="right" wrapText="1"/>
      <protection/>
    </xf>
    <xf numFmtId="0" fontId="10" fillId="37" borderId="51" xfId="36" applyFont="1" applyFill="1" applyBorder="1" applyAlignment="1">
      <alignment horizontal="left"/>
      <protection/>
    </xf>
    <xf numFmtId="0" fontId="10" fillId="37" borderId="38" xfId="36" applyFont="1" applyFill="1" applyBorder="1" applyAlignment="1">
      <alignment horizontal="left"/>
      <protection/>
    </xf>
    <xf numFmtId="0" fontId="10" fillId="0" borderId="49" xfId="36" applyFont="1" applyFill="1" applyBorder="1" applyAlignment="1">
      <alignment horizontal="left"/>
      <protection/>
    </xf>
    <xf numFmtId="3" fontId="13" fillId="0" borderId="42" xfId="36" applyNumberFormat="1" applyFont="1" applyFill="1" applyBorder="1" applyAlignment="1">
      <alignment horizontal="left"/>
      <protection/>
    </xf>
    <xf numFmtId="0" fontId="13" fillId="0" borderId="42" xfId="36" applyFont="1" applyFill="1" applyBorder="1" applyAlignment="1">
      <alignment wrapText="1"/>
      <protection/>
    </xf>
    <xf numFmtId="0" fontId="13" fillId="36" borderId="43" xfId="36" applyFont="1" applyFill="1" applyBorder="1" applyAlignment="1">
      <alignment wrapText="1"/>
      <protection/>
    </xf>
    <xf numFmtId="0" fontId="13" fillId="36" borderId="16" xfId="36" applyFont="1" applyFill="1" applyBorder="1" applyAlignment="1">
      <alignment wrapText="1"/>
      <protection/>
    </xf>
    <xf numFmtId="3" fontId="13" fillId="0" borderId="16" xfId="36" applyNumberFormat="1" applyFont="1" applyFill="1" applyBorder="1">
      <alignment/>
      <protection/>
    </xf>
    <xf numFmtId="49" fontId="10" fillId="0" borderId="45" xfId="36" applyNumberFormat="1" applyFont="1" applyFill="1" applyBorder="1">
      <alignment/>
      <protection/>
    </xf>
    <xf numFmtId="0" fontId="10" fillId="0" borderId="45" xfId="36" applyFont="1" applyFill="1" applyBorder="1">
      <alignment/>
      <protection/>
    </xf>
    <xf numFmtId="0" fontId="10" fillId="36" borderId="30" xfId="36" applyFont="1" applyFill="1" applyBorder="1">
      <alignment/>
      <protection/>
    </xf>
    <xf numFmtId="3" fontId="13" fillId="0" borderId="31" xfId="36" applyNumberFormat="1" applyFont="1" applyFill="1" applyBorder="1" applyAlignment="1">
      <alignment horizontal="right"/>
      <protection/>
    </xf>
    <xf numFmtId="3" fontId="10" fillId="0" borderId="31" xfId="36" applyNumberFormat="1" applyFont="1" applyFill="1" applyBorder="1" applyAlignment="1">
      <alignment horizontal="center"/>
      <protection/>
    </xf>
    <xf numFmtId="168" fontId="11" fillId="39" borderId="40" xfId="36" applyNumberFormat="1" applyFont="1" applyFill="1" applyBorder="1" applyAlignment="1">
      <alignment horizontal="right" wrapText="1"/>
      <protection/>
    </xf>
    <xf numFmtId="14" fontId="13" fillId="0" borderId="41" xfId="36" applyNumberFormat="1" applyFont="1" applyFill="1" applyBorder="1">
      <alignment/>
      <protection/>
    </xf>
    <xf numFmtId="49" fontId="13" fillId="0" borderId="42" xfId="36" applyNumberFormat="1" applyFont="1" applyFill="1" applyBorder="1">
      <alignment/>
      <protection/>
    </xf>
    <xf numFmtId="0" fontId="13" fillId="0" borderId="42" xfId="36" applyFont="1" applyFill="1" applyBorder="1" applyAlignment="1">
      <alignment horizontal="left"/>
      <protection/>
    </xf>
    <xf numFmtId="3" fontId="13" fillId="36" borderId="16" xfId="36" applyNumberFormat="1" applyFont="1" applyFill="1" applyBorder="1">
      <alignment/>
      <protection/>
    </xf>
    <xf numFmtId="14" fontId="14" fillId="0" borderId="44" xfId="36" applyNumberFormat="1" applyFont="1" applyFill="1" applyBorder="1">
      <alignment/>
      <protection/>
    </xf>
    <xf numFmtId="0" fontId="14" fillId="0" borderId="45" xfId="36" applyFont="1" applyFill="1" applyBorder="1" applyAlignment="1">
      <alignment horizontal="left"/>
      <protection/>
    </xf>
    <xf numFmtId="0" fontId="14" fillId="0" borderId="45" xfId="36" applyFont="1" applyFill="1" applyBorder="1" applyAlignment="1">
      <alignment wrapText="1"/>
      <protection/>
    </xf>
    <xf numFmtId="0" fontId="14" fillId="36" borderId="30" xfId="36" applyFont="1" applyFill="1" applyBorder="1" applyAlignment="1">
      <alignment wrapText="1"/>
      <protection/>
    </xf>
    <xf numFmtId="0" fontId="14" fillId="36" borderId="31" xfId="36" applyFont="1" applyFill="1" applyBorder="1" applyAlignment="1">
      <alignment wrapText="1"/>
      <protection/>
    </xf>
    <xf numFmtId="168" fontId="11" fillId="36" borderId="31" xfId="36" applyNumberFormat="1" applyFont="1" applyFill="1" applyBorder="1" applyAlignment="1">
      <alignment horizontal="right" wrapText="1"/>
      <protection/>
    </xf>
    <xf numFmtId="0" fontId="14" fillId="0" borderId="44" xfId="36" applyFont="1" applyFill="1" applyBorder="1">
      <alignment/>
      <protection/>
    </xf>
    <xf numFmtId="3" fontId="13" fillId="36" borderId="31" xfId="36" applyNumberFormat="1" applyFont="1" applyFill="1" applyBorder="1">
      <alignment/>
      <protection/>
    </xf>
    <xf numFmtId="3" fontId="14" fillId="0" borderId="45" xfId="36" applyNumberFormat="1" applyFont="1" applyFill="1" applyBorder="1" applyAlignment="1">
      <alignment horizontal="left"/>
      <protection/>
    </xf>
    <xf numFmtId="0" fontId="11" fillId="0" borderId="31" xfId="36" applyNumberFormat="1" applyFont="1" applyFill="1" applyBorder="1" applyAlignment="1">
      <alignment horizontal="right" wrapText="1"/>
      <protection/>
    </xf>
    <xf numFmtId="0" fontId="11" fillId="36" borderId="31" xfId="36" applyNumberFormat="1" applyFont="1" applyFill="1" applyBorder="1" applyAlignment="1">
      <alignment horizontal="right" wrapText="1"/>
      <protection/>
    </xf>
    <xf numFmtId="49" fontId="13" fillId="0" borderId="45" xfId="36" applyNumberFormat="1" applyFont="1" applyFill="1" applyBorder="1">
      <alignment/>
      <protection/>
    </xf>
    <xf numFmtId="0" fontId="14" fillId="0" borderId="45" xfId="36" applyFont="1" applyFill="1" applyBorder="1">
      <alignment/>
      <protection/>
    </xf>
    <xf numFmtId="0" fontId="14" fillId="36" borderId="30" xfId="36" applyFont="1" applyFill="1" applyBorder="1">
      <alignment/>
      <protection/>
    </xf>
    <xf numFmtId="0" fontId="14" fillId="36" borderId="31" xfId="36" applyFont="1" applyFill="1" applyBorder="1">
      <alignment/>
      <protection/>
    </xf>
    <xf numFmtId="49" fontId="13" fillId="0" borderId="44" xfId="36" applyNumberFormat="1" applyFont="1" applyFill="1" applyBorder="1">
      <alignment/>
      <protection/>
    </xf>
    <xf numFmtId="49" fontId="14" fillId="0" borderId="48" xfId="36" applyNumberFormat="1" applyFont="1" applyFill="1" applyBorder="1">
      <alignment/>
      <protection/>
    </xf>
    <xf numFmtId="49" fontId="14" fillId="0" borderId="49" xfId="36" applyNumberFormat="1" applyFont="1" applyFill="1" applyBorder="1">
      <alignment/>
      <protection/>
    </xf>
    <xf numFmtId="3" fontId="14" fillId="0" borderId="49" xfId="36" applyNumberFormat="1" applyFont="1" applyFill="1" applyBorder="1" applyAlignment="1">
      <alignment horizontal="left"/>
      <protection/>
    </xf>
    <xf numFmtId="0" fontId="14" fillId="0" borderId="49" xfId="36" applyFont="1" applyFill="1" applyBorder="1" applyAlignment="1">
      <alignment wrapText="1"/>
      <protection/>
    </xf>
    <xf numFmtId="0" fontId="14" fillId="0" borderId="47" xfId="36" applyFont="1" applyFill="1" applyBorder="1" applyAlignment="1">
      <alignment wrapText="1"/>
      <protection/>
    </xf>
    <xf numFmtId="0" fontId="14" fillId="0" borderId="19" xfId="36" applyFont="1" applyFill="1" applyBorder="1" applyAlignment="1">
      <alignment wrapText="1"/>
      <protection/>
    </xf>
    <xf numFmtId="0" fontId="11" fillId="0" borderId="19" xfId="36" applyNumberFormat="1" applyFont="1" applyFill="1" applyBorder="1" applyAlignment="1">
      <alignment horizontal="right" wrapText="1"/>
      <protection/>
    </xf>
    <xf numFmtId="168" fontId="11" fillId="0" borderId="19" xfId="36" applyNumberFormat="1" applyFont="1" applyFill="1" applyBorder="1" applyAlignment="1">
      <alignment horizontal="right" wrapText="1"/>
      <protection/>
    </xf>
    <xf numFmtId="0" fontId="13" fillId="0" borderId="31" xfId="36" applyFont="1" applyFill="1" applyBorder="1" applyAlignment="1">
      <alignment wrapText="1"/>
      <protection/>
    </xf>
    <xf numFmtId="0" fontId="13" fillId="0" borderId="31" xfId="36" applyFont="1" applyFill="1" applyBorder="1">
      <alignment/>
      <protection/>
    </xf>
    <xf numFmtId="0" fontId="14" fillId="0" borderId="31" xfId="36" applyFont="1" applyFill="1" applyBorder="1" applyAlignment="1">
      <alignment wrapText="1"/>
      <protection/>
    </xf>
    <xf numFmtId="3" fontId="14" fillId="36" borderId="31" xfId="36" applyNumberFormat="1" applyFont="1" applyFill="1" applyBorder="1">
      <alignment/>
      <protection/>
    </xf>
    <xf numFmtId="49" fontId="10" fillId="0" borderId="48" xfId="36" applyNumberFormat="1" applyFont="1" applyFill="1" applyBorder="1">
      <alignment/>
      <protection/>
    </xf>
    <xf numFmtId="49" fontId="10" fillId="0" borderId="49" xfId="36" applyNumberFormat="1" applyFont="1" applyFill="1" applyBorder="1">
      <alignment/>
      <protection/>
    </xf>
    <xf numFmtId="3" fontId="10" fillId="0" borderId="0" xfId="36" applyNumberFormat="1" applyFont="1" applyFill="1" applyBorder="1" applyAlignment="1">
      <alignment horizontal="left"/>
      <protection/>
    </xf>
    <xf numFmtId="0" fontId="10" fillId="36" borderId="47" xfId="36" applyFont="1" applyFill="1" applyBorder="1">
      <alignment/>
      <protection/>
    </xf>
    <xf numFmtId="0" fontId="10" fillId="36" borderId="19" xfId="36" applyFont="1" applyFill="1" applyBorder="1">
      <alignment/>
      <protection/>
    </xf>
    <xf numFmtId="0" fontId="13" fillId="0" borderId="41" xfId="36" applyFont="1" applyFill="1" applyBorder="1">
      <alignment/>
      <protection/>
    </xf>
    <xf numFmtId="0" fontId="13" fillId="0" borderId="42" xfId="36" applyFont="1" applyFill="1" applyBorder="1">
      <alignment/>
      <protection/>
    </xf>
    <xf numFmtId="0" fontId="13" fillId="36" borderId="43" xfId="36" applyFont="1" applyFill="1" applyBorder="1">
      <alignment/>
      <protection/>
    </xf>
    <xf numFmtId="0" fontId="13" fillId="36" borderId="16" xfId="36" applyFont="1" applyFill="1" applyBorder="1">
      <alignment/>
      <protection/>
    </xf>
    <xf numFmtId="49" fontId="10" fillId="0" borderId="44" xfId="36" applyNumberFormat="1" applyFont="1" applyFill="1" applyBorder="1">
      <alignment/>
      <protection/>
    </xf>
    <xf numFmtId="3" fontId="10" fillId="0" borderId="49" xfId="36" applyNumberFormat="1" applyFont="1" applyFill="1" applyBorder="1" applyAlignment="1">
      <alignment horizontal="left"/>
      <protection/>
    </xf>
    <xf numFmtId="0" fontId="10" fillId="0" borderId="49" xfId="36" applyFont="1" applyFill="1" applyBorder="1" applyAlignment="1">
      <alignment wrapText="1"/>
      <protection/>
    </xf>
    <xf numFmtId="0" fontId="13" fillId="37" borderId="44" xfId="36" applyFont="1" applyFill="1" applyBorder="1">
      <alignment/>
      <protection/>
    </xf>
    <xf numFmtId="49" fontId="13" fillId="37" borderId="45" xfId="36" applyNumberFormat="1" applyFont="1" applyFill="1" applyBorder="1">
      <alignment/>
      <protection/>
    </xf>
    <xf numFmtId="0" fontId="14" fillId="37" borderId="45" xfId="36" applyFont="1" applyFill="1" applyBorder="1" applyAlignment="1">
      <alignment horizontal="left"/>
      <protection/>
    </xf>
    <xf numFmtId="0" fontId="14" fillId="37" borderId="45" xfId="36" applyFont="1" applyFill="1" applyBorder="1" applyAlignment="1">
      <alignment wrapText="1"/>
      <protection/>
    </xf>
    <xf numFmtId="0" fontId="14" fillId="37" borderId="30" xfId="36" applyFont="1" applyFill="1" applyBorder="1" applyAlignment="1">
      <alignment wrapText="1"/>
      <protection/>
    </xf>
    <xf numFmtId="0" fontId="14" fillId="37" borderId="31" xfId="36" applyFont="1" applyFill="1" applyBorder="1" applyAlignment="1">
      <alignment wrapText="1"/>
      <protection/>
    </xf>
    <xf numFmtId="0" fontId="13" fillId="36" borderId="44" xfId="36" applyFont="1" applyFill="1" applyBorder="1">
      <alignment/>
      <protection/>
    </xf>
    <xf numFmtId="49" fontId="13" fillId="36" borderId="45" xfId="36" applyNumberFormat="1" applyFont="1" applyFill="1" applyBorder="1">
      <alignment/>
      <protection/>
    </xf>
    <xf numFmtId="0" fontId="14" fillId="36" borderId="45" xfId="36" applyFont="1" applyFill="1" applyBorder="1" applyAlignment="1">
      <alignment horizontal="left"/>
      <protection/>
    </xf>
    <xf numFmtId="0" fontId="14" fillId="36" borderId="45" xfId="36" applyFont="1" applyFill="1" applyBorder="1" applyAlignment="1">
      <alignment wrapText="1"/>
      <protection/>
    </xf>
    <xf numFmtId="0" fontId="11" fillId="0" borderId="31" xfId="36" applyNumberFormat="1" applyFont="1" applyFill="1" applyBorder="1">
      <alignment/>
      <protection/>
    </xf>
    <xf numFmtId="0" fontId="10" fillId="0" borderId="30" xfId="36" applyFont="1" applyFill="1" applyBorder="1" applyAlignment="1">
      <alignment wrapText="1"/>
      <protection/>
    </xf>
    <xf numFmtId="0" fontId="10" fillId="0" borderId="31" xfId="36" applyFont="1" applyFill="1" applyBorder="1" applyAlignment="1">
      <alignment wrapText="1"/>
      <protection/>
    </xf>
    <xf numFmtId="0" fontId="13" fillId="0" borderId="30" xfId="36" applyFont="1" applyFill="1" applyBorder="1">
      <alignment/>
      <protection/>
    </xf>
    <xf numFmtId="0" fontId="13" fillId="0" borderId="30" xfId="36" applyFont="1" applyFill="1" applyBorder="1" applyAlignment="1">
      <alignment wrapText="1"/>
      <protection/>
    </xf>
    <xf numFmtId="168" fontId="13" fillId="0" borderId="31" xfId="36" applyNumberFormat="1" applyFont="1" applyFill="1" applyBorder="1" applyAlignment="1">
      <alignment horizontal="right" wrapText="1"/>
      <protection/>
    </xf>
    <xf numFmtId="0" fontId="13" fillId="0" borderId="31" xfId="36" applyNumberFormat="1" applyFont="1" applyFill="1" applyBorder="1" applyAlignment="1">
      <alignment horizontal="right" wrapText="1"/>
      <protection/>
    </xf>
    <xf numFmtId="0" fontId="13" fillId="36" borderId="31" xfId="36" applyNumberFormat="1" applyFont="1" applyFill="1" applyBorder="1">
      <alignment/>
      <protection/>
    </xf>
    <xf numFmtId="0" fontId="21" fillId="33" borderId="52" xfId="36" applyFont="1" applyFill="1" applyBorder="1">
      <alignment/>
      <protection/>
    </xf>
    <xf numFmtId="49" fontId="21" fillId="33" borderId="53" xfId="36" applyNumberFormat="1" applyFont="1" applyFill="1" applyBorder="1">
      <alignment/>
      <protection/>
    </xf>
    <xf numFmtId="0" fontId="0" fillId="33" borderId="53" xfId="36" applyFont="1" applyFill="1" applyBorder="1" applyAlignment="1">
      <alignment horizontal="left"/>
      <protection/>
    </xf>
    <xf numFmtId="0" fontId="9" fillId="33" borderId="53" xfId="36" applyFont="1" applyFill="1" applyBorder="1" applyAlignment="1">
      <alignment wrapText="1"/>
      <protection/>
    </xf>
    <xf numFmtId="0" fontId="9" fillId="33" borderId="54" xfId="36" applyFont="1" applyFill="1" applyBorder="1" applyAlignment="1">
      <alignment wrapText="1"/>
      <protection/>
    </xf>
    <xf numFmtId="0" fontId="9" fillId="33" borderId="29" xfId="36" applyFont="1" applyFill="1" applyBorder="1" applyAlignment="1">
      <alignment wrapText="1"/>
      <protection/>
    </xf>
    <xf numFmtId="3" fontId="9" fillId="33" borderId="29" xfId="36" applyNumberFormat="1" applyFont="1" applyFill="1" applyBorder="1">
      <alignment/>
      <protection/>
    </xf>
    <xf numFmtId="0" fontId="21" fillId="0" borderId="10" xfId="36" applyFont="1" applyFill="1" applyBorder="1">
      <alignment/>
      <protection/>
    </xf>
    <xf numFmtId="49" fontId="21" fillId="0" borderId="10" xfId="36" applyNumberFormat="1" applyFont="1" applyFill="1" applyBorder="1">
      <alignment/>
      <protection/>
    </xf>
    <xf numFmtId="0" fontId="0" fillId="0" borderId="10" xfId="36" applyFont="1" applyFill="1" applyBorder="1" applyAlignment="1">
      <alignment horizontal="left"/>
      <protection/>
    </xf>
    <xf numFmtId="0" fontId="9" fillId="0" borderId="10" xfId="36" applyFont="1" applyFill="1" applyBorder="1" applyAlignment="1">
      <alignment wrapText="1"/>
      <protection/>
    </xf>
    <xf numFmtId="3" fontId="9" fillId="0" borderId="10" xfId="36" applyNumberFormat="1" applyFont="1" applyFill="1" applyBorder="1">
      <alignment/>
      <protection/>
    </xf>
    <xf numFmtId="0" fontId="11" fillId="36" borderId="55" xfId="36" applyFont="1" applyFill="1" applyBorder="1" applyAlignment="1">
      <alignment vertical="center"/>
      <protection/>
    </xf>
    <xf numFmtId="49" fontId="11" fillId="36" borderId="42" xfId="36" applyNumberFormat="1" applyFont="1" applyFill="1" applyBorder="1" applyAlignment="1">
      <alignment vertical="center"/>
      <protection/>
    </xf>
    <xf numFmtId="0" fontId="11" fillId="36" borderId="42" xfId="36" applyFont="1" applyFill="1" applyBorder="1" applyAlignment="1">
      <alignment horizontal="left" vertical="center"/>
      <protection/>
    </xf>
    <xf numFmtId="0" fontId="10" fillId="36" borderId="56" xfId="36" applyFont="1" applyFill="1" applyBorder="1" applyAlignment="1">
      <alignment vertical="center" wrapText="1"/>
      <protection/>
    </xf>
    <xf numFmtId="0" fontId="10" fillId="36" borderId="35" xfId="36" applyFont="1" applyFill="1" applyBorder="1" applyAlignment="1">
      <alignment vertical="center" wrapText="1"/>
      <protection/>
    </xf>
    <xf numFmtId="0" fontId="11" fillId="36" borderId="57" xfId="36" applyFont="1" applyFill="1" applyBorder="1" applyAlignment="1">
      <alignment horizontal="center" vertical="center" wrapText="1"/>
      <protection/>
    </xf>
    <xf numFmtId="0" fontId="11" fillId="36" borderId="57" xfId="36" applyFont="1" applyFill="1" applyBorder="1" applyAlignment="1">
      <alignment horizontal="center" vertical="center" wrapText="1"/>
      <protection/>
    </xf>
    <xf numFmtId="0" fontId="11" fillId="0" borderId="25" xfId="36" applyFont="1" applyFill="1" applyBorder="1" applyAlignment="1">
      <alignment vertical="center"/>
      <protection/>
    </xf>
    <xf numFmtId="49" fontId="11" fillId="0" borderId="0" xfId="36" applyNumberFormat="1" applyFont="1" applyFill="1" applyBorder="1" applyAlignment="1">
      <alignment vertical="center"/>
      <protection/>
    </xf>
    <xf numFmtId="0" fontId="11" fillId="0" borderId="0" xfId="36" applyFont="1" applyFill="1" applyBorder="1" applyAlignment="1">
      <alignment horizontal="left" vertical="center"/>
      <protection/>
    </xf>
    <xf numFmtId="0" fontId="10" fillId="0" borderId="0" xfId="36" applyFont="1" applyFill="1" applyBorder="1" applyAlignment="1">
      <alignment vertical="center" wrapText="1"/>
      <protection/>
    </xf>
    <xf numFmtId="0" fontId="10" fillId="0" borderId="31" xfId="36" applyFont="1" applyFill="1" applyBorder="1" applyAlignment="1">
      <alignment vertical="center" wrapText="1"/>
      <protection/>
    </xf>
    <xf numFmtId="0" fontId="11" fillId="0" borderId="58" xfId="36" applyFont="1" applyFill="1" applyBorder="1" applyAlignment="1">
      <alignment horizontal="center" wrapText="1"/>
      <protection/>
    </xf>
    <xf numFmtId="0" fontId="11" fillId="0" borderId="59" xfId="36" applyFont="1" applyFill="1" applyBorder="1" applyAlignment="1">
      <alignment horizontal="center" wrapText="1"/>
      <protection/>
    </xf>
    <xf numFmtId="14" fontId="13" fillId="34" borderId="60" xfId="36" applyNumberFormat="1" applyFont="1" applyFill="1" applyBorder="1">
      <alignment/>
      <protection/>
    </xf>
    <xf numFmtId="49" fontId="11" fillId="34" borderId="45" xfId="36" applyNumberFormat="1" applyFont="1" applyFill="1" applyBorder="1" applyAlignment="1">
      <alignment vertical="center"/>
      <protection/>
    </xf>
    <xf numFmtId="0" fontId="11" fillId="34" borderId="45" xfId="36" applyFont="1" applyFill="1" applyBorder="1" applyAlignment="1">
      <alignment horizontal="left" vertical="center"/>
      <protection/>
    </xf>
    <xf numFmtId="0" fontId="10" fillId="34" borderId="45" xfId="36" applyFont="1" applyFill="1" applyBorder="1" applyAlignment="1">
      <alignment vertical="center" wrapText="1"/>
      <protection/>
    </xf>
    <xf numFmtId="0" fontId="10" fillId="34" borderId="31" xfId="36" applyFont="1" applyFill="1" applyBorder="1" applyAlignment="1">
      <alignment vertical="center" wrapText="1"/>
      <protection/>
    </xf>
    <xf numFmtId="168" fontId="11" fillId="34" borderId="31" xfId="36" applyNumberFormat="1" applyFont="1" applyFill="1" applyBorder="1" applyAlignment="1">
      <alignment horizontal="right" wrapText="1"/>
      <protection/>
    </xf>
    <xf numFmtId="168" fontId="10" fillId="34" borderId="58" xfId="36" applyNumberFormat="1" applyFont="1" applyFill="1" applyBorder="1" applyAlignment="1">
      <alignment horizontal="right" wrapText="1"/>
      <protection/>
    </xf>
    <xf numFmtId="0" fontId="11" fillId="34" borderId="59" xfId="36" applyNumberFormat="1" applyFont="1" applyFill="1" applyBorder="1" applyAlignment="1">
      <alignment horizontal="right" wrapText="1"/>
      <protection/>
    </xf>
    <xf numFmtId="0" fontId="11" fillId="0" borderId="60" xfId="36" applyFont="1" applyFill="1" applyBorder="1" applyAlignment="1">
      <alignment vertical="center"/>
      <protection/>
    </xf>
    <xf numFmtId="49" fontId="10" fillId="0" borderId="45" xfId="36" applyNumberFormat="1" applyFont="1" applyFill="1" applyBorder="1" applyAlignment="1">
      <alignment vertical="center"/>
      <protection/>
    </xf>
    <xf numFmtId="3" fontId="10" fillId="0" borderId="45" xfId="36" applyNumberFormat="1" applyFont="1" applyFill="1" applyBorder="1" applyAlignment="1">
      <alignment horizontal="left" vertical="center"/>
      <protection/>
    </xf>
    <xf numFmtId="0" fontId="10" fillId="0" borderId="61" xfId="36" applyFont="1" applyFill="1" applyBorder="1" applyAlignment="1">
      <alignment wrapText="1"/>
      <protection/>
    </xf>
    <xf numFmtId="168" fontId="10" fillId="0" borderId="58" xfId="36" applyNumberFormat="1" applyFont="1" applyFill="1" applyBorder="1" applyAlignment="1">
      <alignment horizontal="right" wrapText="1"/>
      <protection/>
    </xf>
    <xf numFmtId="0" fontId="10" fillId="0" borderId="59" xfId="36" applyNumberFormat="1" applyFont="1" applyFill="1" applyBorder="1" applyAlignment="1">
      <alignment horizontal="right" wrapText="1"/>
      <protection/>
    </xf>
    <xf numFmtId="14" fontId="10" fillId="0" borderId="55" xfId="36" applyNumberFormat="1" applyFont="1" applyFill="1" applyBorder="1">
      <alignment/>
      <protection/>
    </xf>
    <xf numFmtId="49" fontId="10" fillId="0" borderId="0" xfId="36" applyNumberFormat="1" applyFont="1" applyFill="1" applyBorder="1" applyAlignment="1">
      <alignment vertical="center"/>
      <protection/>
    </xf>
    <xf numFmtId="3" fontId="10" fillId="0" borderId="0" xfId="36" applyNumberFormat="1" applyFont="1" applyFill="1" applyBorder="1" applyAlignment="1">
      <alignment horizontal="left" vertical="center"/>
      <protection/>
    </xf>
    <xf numFmtId="0" fontId="11" fillId="33" borderId="62" xfId="36" applyFont="1" applyFill="1" applyBorder="1" applyAlignment="1">
      <alignment vertical="center"/>
      <protection/>
    </xf>
    <xf numFmtId="49" fontId="11" fillId="33" borderId="63" xfId="36" applyNumberFormat="1" applyFont="1" applyFill="1" applyBorder="1" applyAlignment="1">
      <alignment vertical="center"/>
      <protection/>
    </xf>
    <xf numFmtId="0" fontId="11" fillId="33" borderId="63" xfId="36" applyFont="1" applyFill="1" applyBorder="1" applyAlignment="1">
      <alignment horizontal="left" vertical="center"/>
      <protection/>
    </xf>
    <xf numFmtId="0" fontId="11" fillId="33" borderId="64" xfId="36" applyFont="1" applyFill="1" applyBorder="1" applyAlignment="1">
      <alignment vertical="center" wrapText="1"/>
      <protection/>
    </xf>
    <xf numFmtId="0" fontId="11" fillId="33" borderId="65" xfId="36" applyFont="1" applyFill="1" applyBorder="1" applyAlignment="1">
      <alignment vertical="center" wrapText="1"/>
      <protection/>
    </xf>
    <xf numFmtId="3" fontId="11" fillId="33" borderId="66" xfId="36" applyNumberFormat="1" applyFont="1" applyFill="1" applyBorder="1">
      <alignment/>
      <protection/>
    </xf>
    <xf numFmtId="0" fontId="10" fillId="0" borderId="67" xfId="36" applyFont="1" applyFill="1" applyBorder="1">
      <alignment/>
      <protection/>
    </xf>
    <xf numFmtId="49" fontId="10" fillId="0" borderId="67" xfId="36" applyNumberFormat="1" applyFont="1" applyFill="1" applyBorder="1">
      <alignment/>
      <protection/>
    </xf>
    <xf numFmtId="0" fontId="10" fillId="0" borderId="67" xfId="36" applyFont="1" applyFill="1" applyBorder="1" applyAlignment="1">
      <alignment horizontal="left"/>
      <protection/>
    </xf>
    <xf numFmtId="0" fontId="10" fillId="0" borderId="67" xfId="36" applyFont="1" applyFill="1" applyBorder="1" applyAlignment="1">
      <alignment wrapText="1"/>
      <protection/>
    </xf>
    <xf numFmtId="0" fontId="11" fillId="36" borderId="68" xfId="36" applyFont="1" applyFill="1" applyBorder="1" applyAlignment="1">
      <alignment vertical="center"/>
      <protection/>
    </xf>
    <xf numFmtId="0" fontId="10" fillId="0" borderId="0" xfId="36" applyFont="1" applyFill="1" applyBorder="1" applyAlignment="1">
      <alignment horizontal="left" vertical="center"/>
      <protection/>
    </xf>
    <xf numFmtId="0" fontId="22" fillId="0" borderId="35" xfId="36" applyFont="1" applyFill="1" applyBorder="1" applyAlignment="1">
      <alignment vertical="center" wrapText="1"/>
      <protection/>
    </xf>
    <xf numFmtId="0" fontId="11" fillId="0" borderId="69" xfId="36" applyFont="1" applyFill="1" applyBorder="1" applyAlignment="1">
      <alignment horizontal="center" wrapText="1"/>
      <protection/>
    </xf>
    <xf numFmtId="0" fontId="10" fillId="0" borderId="60" xfId="36" applyFont="1" applyFill="1" applyBorder="1">
      <alignment/>
      <protection/>
    </xf>
    <xf numFmtId="168" fontId="10" fillId="0" borderId="61" xfId="36" applyNumberFormat="1" applyFont="1" applyFill="1" applyBorder="1" applyAlignment="1">
      <alignment horizontal="right" wrapText="1"/>
      <protection/>
    </xf>
    <xf numFmtId="0" fontId="10" fillId="0" borderId="61" xfId="36" applyFont="1" applyFill="1" applyBorder="1" applyAlignment="1">
      <alignment wrapText="1"/>
      <protection/>
    </xf>
    <xf numFmtId="3" fontId="10" fillId="0" borderId="59" xfId="33" applyNumberFormat="1" applyFont="1" applyFill="1" applyBorder="1" applyAlignment="1" applyProtection="1">
      <alignment horizontal="right" wrapText="1"/>
      <protection/>
    </xf>
    <xf numFmtId="1" fontId="10" fillId="0" borderId="59" xfId="36" applyNumberFormat="1" applyFont="1" applyFill="1" applyBorder="1" applyAlignment="1">
      <alignment horizontal="right" wrapText="1"/>
      <protection/>
    </xf>
    <xf numFmtId="0" fontId="10" fillId="0" borderId="70" xfId="36" applyFont="1" applyFill="1" applyBorder="1">
      <alignment/>
      <protection/>
    </xf>
    <xf numFmtId="0" fontId="11" fillId="33" borderId="62" xfId="36" applyFont="1" applyFill="1" applyBorder="1">
      <alignment/>
      <protection/>
    </xf>
    <xf numFmtId="49" fontId="11" fillId="33" borderId="63" xfId="36" applyNumberFormat="1" applyFont="1" applyFill="1" applyBorder="1">
      <alignment/>
      <protection/>
    </xf>
    <xf numFmtId="0" fontId="10" fillId="33" borderId="63" xfId="36" applyFont="1" applyFill="1" applyBorder="1" applyAlignment="1">
      <alignment horizontal="left"/>
      <protection/>
    </xf>
    <xf numFmtId="0" fontId="11" fillId="33" borderId="64" xfId="36" applyFont="1" applyFill="1" applyBorder="1" applyAlignment="1">
      <alignment wrapText="1"/>
      <protection/>
    </xf>
    <xf numFmtId="0" fontId="11" fillId="33" borderId="65" xfId="36" applyFont="1" applyFill="1" applyBorder="1" applyAlignment="1">
      <alignment wrapText="1"/>
      <protection/>
    </xf>
    <xf numFmtId="0" fontId="9" fillId="0" borderId="0" xfId="36" applyFont="1" applyFill="1" applyBorder="1">
      <alignment/>
      <protection/>
    </xf>
    <xf numFmtId="0" fontId="0" fillId="0" borderId="0" xfId="36" applyFont="1" applyFill="1" applyBorder="1" applyAlignment="1">
      <alignment horizontal="left"/>
      <protection/>
    </xf>
    <xf numFmtId="0" fontId="9" fillId="0" borderId="0" xfId="36" applyFont="1" applyFill="1" applyBorder="1" applyAlignment="1">
      <alignment wrapText="1"/>
      <protection/>
    </xf>
    <xf numFmtId="3" fontId="9" fillId="0" borderId="0" xfId="36" applyNumberFormat="1" applyFont="1" applyFill="1" applyBorder="1">
      <alignment/>
      <protection/>
    </xf>
    <xf numFmtId="0" fontId="10" fillId="36" borderId="71" xfId="36" applyFont="1" applyFill="1" applyBorder="1" applyAlignment="1">
      <alignment wrapText="1"/>
      <protection/>
    </xf>
    <xf numFmtId="0" fontId="11" fillId="36" borderId="72" xfId="36" applyFont="1" applyFill="1" applyBorder="1" applyAlignment="1">
      <alignment horizontal="center" vertical="center" wrapText="1"/>
      <protection/>
    </xf>
    <xf numFmtId="0" fontId="15" fillId="0" borderId="35" xfId="36" applyFont="1" applyFill="1" applyBorder="1" applyAlignment="1">
      <alignment wrapText="1"/>
      <protection/>
    </xf>
    <xf numFmtId="0" fontId="11" fillId="0" borderId="60" xfId="36" applyFont="1" applyFill="1" applyBorder="1" applyAlignment="1">
      <alignment horizontal="center" wrapText="1"/>
      <protection/>
    </xf>
    <xf numFmtId="0" fontId="15" fillId="0" borderId="31" xfId="36" applyFont="1" applyFill="1" applyBorder="1" applyAlignment="1">
      <alignment wrapText="1"/>
      <protection/>
    </xf>
    <xf numFmtId="0" fontId="16" fillId="0" borderId="60" xfId="36" applyFont="1" applyFill="1" applyBorder="1">
      <alignment/>
      <protection/>
    </xf>
    <xf numFmtId="0" fontId="16" fillId="0" borderId="45" xfId="36" applyFont="1" applyFill="1" applyBorder="1">
      <alignment/>
      <protection/>
    </xf>
    <xf numFmtId="0" fontId="16" fillId="0" borderId="45" xfId="36" applyFont="1" applyFill="1" applyBorder="1" applyAlignment="1">
      <alignment horizontal="left"/>
      <protection/>
    </xf>
    <xf numFmtId="0" fontId="16" fillId="0" borderId="58" xfId="36" applyFont="1" applyFill="1" applyBorder="1" applyAlignment="1">
      <alignment wrapText="1"/>
      <protection/>
    </xf>
    <xf numFmtId="3" fontId="16" fillId="0" borderId="59" xfId="36" applyNumberFormat="1" applyFont="1" applyFill="1" applyBorder="1">
      <alignment/>
      <protection/>
    </xf>
    <xf numFmtId="3" fontId="23" fillId="0" borderId="59" xfId="36" applyNumberFormat="1" applyFont="1" applyFill="1" applyBorder="1">
      <alignment/>
      <protection/>
    </xf>
    <xf numFmtId="0" fontId="24" fillId="0" borderId="60" xfId="36" applyFont="1" applyFill="1" applyBorder="1">
      <alignment/>
      <protection/>
    </xf>
    <xf numFmtId="0" fontId="24" fillId="0" borderId="45" xfId="36" applyFont="1" applyFill="1" applyBorder="1">
      <alignment/>
      <protection/>
    </xf>
    <xf numFmtId="0" fontId="24" fillId="0" borderId="45" xfId="36" applyFont="1" applyFill="1" applyBorder="1" applyAlignment="1">
      <alignment horizontal="left"/>
      <protection/>
    </xf>
    <xf numFmtId="0" fontId="24" fillId="0" borderId="58" xfId="36" applyFont="1" applyFill="1" applyBorder="1" applyAlignment="1">
      <alignment wrapText="1"/>
      <protection/>
    </xf>
    <xf numFmtId="3" fontId="24" fillId="0" borderId="59" xfId="36" applyNumberFormat="1" applyFont="1" applyFill="1" applyBorder="1" applyAlignment="1">
      <alignment wrapText="1"/>
      <protection/>
    </xf>
    <xf numFmtId="4" fontId="10" fillId="0" borderId="0" xfId="33" applyNumberFormat="1" applyFont="1" applyFill="1" applyBorder="1" applyAlignment="1" applyProtection="1">
      <alignment wrapText="1"/>
      <protection/>
    </xf>
    <xf numFmtId="4" fontId="10" fillId="0" borderId="0" xfId="36" applyNumberFormat="1" applyFont="1" applyFill="1" applyAlignment="1">
      <alignment wrapText="1"/>
      <protection/>
    </xf>
    <xf numFmtId="0" fontId="11" fillId="0" borderId="0" xfId="36" applyFont="1" applyFill="1">
      <alignment/>
      <protection/>
    </xf>
    <xf numFmtId="0" fontId="11" fillId="0" borderId="73" xfId="36" applyFont="1" applyFill="1" applyBorder="1">
      <alignment/>
      <protection/>
    </xf>
    <xf numFmtId="0" fontId="10" fillId="0" borderId="74" xfId="36" applyFont="1" applyFill="1" applyBorder="1">
      <alignment/>
      <protection/>
    </xf>
    <xf numFmtId="0" fontId="10" fillId="0" borderId="75" xfId="36" applyFont="1" applyFill="1" applyBorder="1">
      <alignment/>
      <protection/>
    </xf>
    <xf numFmtId="4" fontId="25" fillId="0" borderId="76" xfId="33" applyNumberFormat="1" applyFont="1" applyFill="1" applyBorder="1" applyAlignment="1" applyProtection="1">
      <alignment/>
      <protection/>
    </xf>
    <xf numFmtId="4" fontId="25" fillId="0" borderId="0" xfId="33" applyNumberFormat="1" applyFont="1" applyFill="1" applyBorder="1" applyAlignment="1" applyProtection="1">
      <alignment/>
      <protection/>
    </xf>
    <xf numFmtId="4" fontId="25" fillId="0" borderId="76" xfId="36" applyNumberFormat="1" applyFont="1" applyFill="1" applyBorder="1">
      <alignment/>
      <protection/>
    </xf>
    <xf numFmtId="4" fontId="25" fillId="0" borderId="0" xfId="36" applyNumberFormat="1" applyFont="1" applyFill="1" applyBorder="1">
      <alignment/>
      <protection/>
    </xf>
    <xf numFmtId="0" fontId="10" fillId="0" borderId="77" xfId="36" applyFont="1" applyFill="1" applyBorder="1">
      <alignment/>
      <protection/>
    </xf>
    <xf numFmtId="4" fontId="25" fillId="0" borderId="78" xfId="36" applyNumberFormat="1" applyFont="1" applyFill="1" applyBorder="1">
      <alignment/>
      <protection/>
    </xf>
    <xf numFmtId="0" fontId="61" fillId="0" borderId="44" xfId="36" applyFont="1" applyFill="1" applyBorder="1">
      <alignment/>
      <protection/>
    </xf>
    <xf numFmtId="0" fontId="13" fillId="41" borderId="13" xfId="36" applyFont="1" applyFill="1" applyBorder="1">
      <alignment/>
      <protection/>
    </xf>
    <xf numFmtId="49" fontId="14" fillId="41" borderId="38" xfId="36" applyNumberFormat="1" applyFont="1" applyFill="1" applyBorder="1">
      <alignment/>
      <protection/>
    </xf>
    <xf numFmtId="3" fontId="10" fillId="41" borderId="38" xfId="36" applyNumberFormat="1" applyFont="1" applyFill="1" applyBorder="1" applyAlignment="1">
      <alignment horizontal="left"/>
      <protection/>
    </xf>
    <xf numFmtId="0" fontId="10" fillId="41" borderId="38" xfId="36" applyFont="1" applyFill="1" applyBorder="1" applyAlignment="1">
      <alignment wrapText="1"/>
      <protection/>
    </xf>
    <xf numFmtId="0" fontId="10" fillId="41" borderId="39" xfId="36" applyFont="1" applyFill="1" applyBorder="1" applyAlignment="1">
      <alignment wrapText="1"/>
      <protection/>
    </xf>
    <xf numFmtId="0" fontId="10" fillId="41" borderId="40" xfId="36" applyFont="1" applyFill="1" applyBorder="1" applyAlignment="1">
      <alignment wrapText="1"/>
      <protection/>
    </xf>
    <xf numFmtId="3" fontId="14" fillId="41" borderId="40" xfId="36" applyNumberFormat="1" applyFont="1" applyFill="1" applyBorder="1">
      <alignment/>
      <protection/>
    </xf>
    <xf numFmtId="0" fontId="11" fillId="0" borderId="79" xfId="36" applyFont="1" applyFill="1" applyBorder="1" applyAlignment="1">
      <alignment horizontal="center" wrapText="1"/>
      <protection/>
    </xf>
    <xf numFmtId="3" fontId="13" fillId="37" borderId="51" xfId="36" applyNumberFormat="1" applyFont="1" applyFill="1" applyBorder="1">
      <alignment/>
      <protection/>
    </xf>
    <xf numFmtId="3" fontId="13" fillId="0" borderId="80" xfId="36" applyNumberFormat="1" applyFont="1" applyFill="1" applyBorder="1">
      <alignment/>
      <protection/>
    </xf>
    <xf numFmtId="168" fontId="10" fillId="0" borderId="81" xfId="36" applyNumberFormat="1" applyFont="1" applyFill="1" applyBorder="1" applyAlignment="1">
      <alignment horizontal="right" wrapText="1"/>
      <protection/>
    </xf>
    <xf numFmtId="3" fontId="13" fillId="0" borderId="81" xfId="36" applyNumberFormat="1" applyFont="1" applyFill="1" applyBorder="1">
      <alignment/>
      <protection/>
    </xf>
    <xf numFmtId="0" fontId="10" fillId="0" borderId="81" xfId="36" applyNumberFormat="1" applyFont="1" applyFill="1" applyBorder="1" applyAlignment="1">
      <alignment horizontal="right" wrapText="1"/>
      <protection/>
    </xf>
    <xf numFmtId="0" fontId="10" fillId="0" borderId="81" xfId="36" applyFont="1" applyFill="1" applyBorder="1">
      <alignment/>
      <protection/>
    </xf>
    <xf numFmtId="3" fontId="13" fillId="0" borderId="81" xfId="36" applyNumberFormat="1" applyFont="1" applyFill="1" applyBorder="1">
      <alignment/>
      <protection/>
    </xf>
    <xf numFmtId="168" fontId="11" fillId="0" borderId="81" xfId="36" applyNumberFormat="1" applyFont="1" applyFill="1" applyBorder="1" applyAlignment="1">
      <alignment horizontal="right" wrapText="1"/>
      <protection/>
    </xf>
    <xf numFmtId="3" fontId="13" fillId="37" borderId="51" xfId="36" applyNumberFormat="1" applyFont="1" applyFill="1" applyBorder="1">
      <alignment/>
      <protection/>
    </xf>
    <xf numFmtId="3" fontId="11" fillId="0" borderId="81" xfId="36" applyNumberFormat="1" applyFont="1" applyFill="1" applyBorder="1">
      <alignment/>
      <protection/>
    </xf>
    <xf numFmtId="168" fontId="10" fillId="0" borderId="82" xfId="36" applyNumberFormat="1" applyFont="1" applyFill="1" applyBorder="1" applyAlignment="1">
      <alignment horizontal="right" wrapText="1"/>
      <protection/>
    </xf>
    <xf numFmtId="168" fontId="11" fillId="0" borderId="80" xfId="36" applyNumberFormat="1" applyFont="1" applyFill="1" applyBorder="1" applyAlignment="1">
      <alignment horizontal="right" wrapText="1"/>
      <protection/>
    </xf>
    <xf numFmtId="0" fontId="10" fillId="39" borderId="81" xfId="36" applyNumberFormat="1" applyFont="1" applyFill="1" applyBorder="1" applyAlignment="1">
      <alignment horizontal="right" wrapText="1"/>
      <protection/>
    </xf>
    <xf numFmtId="0" fontId="10" fillId="36" borderId="81" xfId="36" applyNumberFormat="1" applyFont="1" applyFill="1" applyBorder="1" applyAlignment="1">
      <alignment horizontal="right" wrapText="1"/>
      <protection/>
    </xf>
    <xf numFmtId="168" fontId="10" fillId="0" borderId="81" xfId="36" applyNumberFormat="1" applyFont="1" applyFill="1" applyBorder="1" applyAlignment="1">
      <alignment wrapText="1"/>
      <protection/>
    </xf>
    <xf numFmtId="3" fontId="13" fillId="0" borderId="81" xfId="36" applyNumberFormat="1" applyFont="1" applyFill="1" applyBorder="1" applyAlignment="1">
      <alignment/>
      <protection/>
    </xf>
    <xf numFmtId="3" fontId="14" fillId="41" borderId="51" xfId="36" applyNumberFormat="1" applyFont="1" applyFill="1" applyBorder="1">
      <alignment/>
      <protection/>
    </xf>
    <xf numFmtId="3" fontId="13" fillId="0" borderId="80" xfId="36" applyNumberFormat="1" applyFont="1" applyFill="1" applyBorder="1">
      <alignment/>
      <protection/>
    </xf>
    <xf numFmtId="3" fontId="10" fillId="0" borderId="81" xfId="36" applyNumberFormat="1" applyFont="1" applyFill="1" applyBorder="1">
      <alignment/>
      <protection/>
    </xf>
    <xf numFmtId="168" fontId="11" fillId="39" borderId="51" xfId="36" applyNumberFormat="1" applyFont="1" applyFill="1" applyBorder="1" applyAlignment="1">
      <alignment horizontal="right" wrapText="1"/>
      <protection/>
    </xf>
    <xf numFmtId="3" fontId="13" fillId="36" borderId="80" xfId="36" applyNumberFormat="1" applyFont="1" applyFill="1" applyBorder="1">
      <alignment/>
      <protection/>
    </xf>
    <xf numFmtId="168" fontId="11" fillId="36" borderId="81" xfId="36" applyNumberFormat="1" applyFont="1" applyFill="1" applyBorder="1" applyAlignment="1">
      <alignment horizontal="right" wrapText="1"/>
      <protection/>
    </xf>
    <xf numFmtId="3" fontId="13" fillId="36" borderId="81" xfId="36" applyNumberFormat="1" applyFont="1" applyFill="1" applyBorder="1">
      <alignment/>
      <protection/>
    </xf>
    <xf numFmtId="0" fontId="11" fillId="36" borderId="81" xfId="36" applyNumberFormat="1" applyFont="1" applyFill="1" applyBorder="1" applyAlignment="1">
      <alignment horizontal="right" wrapText="1"/>
      <protection/>
    </xf>
    <xf numFmtId="0" fontId="11" fillId="0" borderId="82" xfId="36" applyNumberFormat="1" applyFont="1" applyFill="1" applyBorder="1" applyAlignment="1">
      <alignment horizontal="right" wrapText="1"/>
      <protection/>
    </xf>
    <xf numFmtId="168" fontId="11" fillId="0" borderId="82" xfId="36" applyNumberFormat="1" applyFont="1" applyFill="1" applyBorder="1" applyAlignment="1">
      <alignment horizontal="right" wrapText="1"/>
      <protection/>
    </xf>
    <xf numFmtId="168" fontId="10" fillId="36" borderId="81" xfId="36" applyNumberFormat="1" applyFont="1" applyFill="1" applyBorder="1" applyAlignment="1">
      <alignment horizontal="right" wrapText="1"/>
      <protection/>
    </xf>
    <xf numFmtId="3" fontId="14" fillId="36" borderId="81" xfId="36" applyNumberFormat="1" applyFont="1" applyFill="1" applyBorder="1">
      <alignment/>
      <protection/>
    </xf>
    <xf numFmtId="3" fontId="13" fillId="37" borderId="81" xfId="36" applyNumberFormat="1" applyFont="1" applyFill="1" applyBorder="1">
      <alignment/>
      <protection/>
    </xf>
    <xf numFmtId="0" fontId="11" fillId="0" borderId="81" xfId="36" applyNumberFormat="1" applyFont="1" applyFill="1" applyBorder="1">
      <alignment/>
      <protection/>
    </xf>
    <xf numFmtId="0" fontId="11" fillId="0" borderId="81" xfId="36" applyNumberFormat="1" applyFont="1" applyFill="1" applyBorder="1" applyAlignment="1">
      <alignment horizontal="right" wrapText="1"/>
      <protection/>
    </xf>
    <xf numFmtId="0" fontId="13" fillId="0" borderId="81" xfId="36" applyNumberFormat="1" applyFont="1" applyFill="1" applyBorder="1" applyAlignment="1">
      <alignment horizontal="right" wrapText="1"/>
      <protection/>
    </xf>
    <xf numFmtId="0" fontId="13" fillId="36" borderId="81" xfId="36" applyNumberFormat="1" applyFont="1" applyFill="1" applyBorder="1">
      <alignment/>
      <protection/>
    </xf>
    <xf numFmtId="49" fontId="62" fillId="0" borderId="45" xfId="36" applyNumberFormat="1" applyFont="1" applyFill="1" applyBorder="1">
      <alignment/>
      <protection/>
    </xf>
    <xf numFmtId="3" fontId="62" fillId="0" borderId="45" xfId="36" applyNumberFormat="1" applyFont="1" applyFill="1" applyBorder="1" applyAlignment="1">
      <alignment horizontal="left"/>
      <protection/>
    </xf>
    <xf numFmtId="0" fontId="62" fillId="0" borderId="45" xfId="36" applyFont="1" applyFill="1" applyBorder="1" applyAlignment="1">
      <alignment wrapText="1"/>
      <protection/>
    </xf>
    <xf numFmtId="0" fontId="62" fillId="36" borderId="30" xfId="36" applyFont="1" applyFill="1" applyBorder="1" applyAlignment="1">
      <alignment wrapText="1"/>
      <protection/>
    </xf>
    <xf numFmtId="0" fontId="62" fillId="36" borderId="31" xfId="36" applyFont="1" applyFill="1" applyBorder="1" applyAlignment="1">
      <alignment wrapText="1"/>
      <protection/>
    </xf>
    <xf numFmtId="168" fontId="62" fillId="36" borderId="31" xfId="36" applyNumberFormat="1" applyFont="1" applyFill="1" applyBorder="1" applyAlignment="1">
      <alignment horizontal="right" wrapText="1"/>
      <protection/>
    </xf>
    <xf numFmtId="168" fontId="62" fillId="0" borderId="31" xfId="36" applyNumberFormat="1" applyFont="1" applyFill="1" applyBorder="1" applyAlignment="1">
      <alignment horizontal="right" wrapText="1"/>
      <protection/>
    </xf>
    <xf numFmtId="0" fontId="0" fillId="0" borderId="27" xfId="36" applyFont="1" applyFill="1" applyBorder="1">
      <alignment/>
      <protection/>
    </xf>
    <xf numFmtId="0" fontId="10" fillId="0" borderId="81" xfId="36" applyFont="1" applyFill="1" applyBorder="1">
      <alignment/>
      <protection/>
    </xf>
    <xf numFmtId="0" fontId="0" fillId="0" borderId="81" xfId="36" applyFont="1" applyFill="1" applyBorder="1">
      <alignment/>
      <protection/>
    </xf>
    <xf numFmtId="0" fontId="11" fillId="0" borderId="81" xfId="36" applyFont="1" applyFill="1" applyBorder="1" applyAlignment="1">
      <alignment horizontal="center" wrapText="1"/>
      <protection/>
    </xf>
    <xf numFmtId="0" fontId="10" fillId="0" borderId="83" xfId="36" applyFont="1" applyFill="1" applyBorder="1">
      <alignment/>
      <protection/>
    </xf>
    <xf numFmtId="0" fontId="14" fillId="0" borderId="83" xfId="36" applyFont="1" applyFill="1" applyBorder="1">
      <alignment/>
      <protection/>
    </xf>
    <xf numFmtId="0" fontId="0" fillId="0" borderId="83" xfId="36" applyFont="1" applyFill="1" applyBorder="1">
      <alignment/>
      <protection/>
    </xf>
    <xf numFmtId="0" fontId="11" fillId="0" borderId="83" xfId="36" applyFont="1" applyFill="1" applyBorder="1">
      <alignment/>
      <protection/>
    </xf>
    <xf numFmtId="3" fontId="13" fillId="42" borderId="28" xfId="36" applyNumberFormat="1" applyFont="1" applyFill="1" applyBorder="1">
      <alignment/>
      <protection/>
    </xf>
    <xf numFmtId="3" fontId="13" fillId="42" borderId="84" xfId="36" applyNumberFormat="1" applyFont="1" applyFill="1" applyBorder="1">
      <alignment/>
      <protection/>
    </xf>
    <xf numFmtId="0" fontId="11" fillId="43" borderId="83" xfId="36" applyFont="1" applyFill="1" applyBorder="1">
      <alignment/>
      <protection/>
    </xf>
    <xf numFmtId="0" fontId="13" fillId="43" borderId="83" xfId="36" applyFont="1" applyFill="1" applyBorder="1">
      <alignment/>
      <protection/>
    </xf>
    <xf numFmtId="0" fontId="13" fillId="44" borderId="83" xfId="36" applyFont="1" applyFill="1" applyBorder="1">
      <alignment/>
      <protection/>
    </xf>
    <xf numFmtId="0" fontId="13" fillId="44" borderId="83" xfId="36" applyFont="1" applyFill="1" applyBorder="1" applyAlignment="1">
      <alignment horizontal="center"/>
      <protection/>
    </xf>
    <xf numFmtId="0" fontId="10" fillId="0" borderId="81" xfId="36" applyFont="1" applyFill="1" applyBorder="1" applyAlignment="1">
      <alignment horizontal="center" wrapText="1"/>
      <protection/>
    </xf>
    <xf numFmtId="0" fontId="24" fillId="0" borderId="0" xfId="36" applyFont="1" applyFill="1">
      <alignment/>
      <protection/>
    </xf>
    <xf numFmtId="0" fontId="16" fillId="44" borderId="83" xfId="36" applyFont="1" applyFill="1" applyBorder="1">
      <alignment/>
      <protection/>
    </xf>
    <xf numFmtId="0" fontId="0" fillId="0" borderId="85" xfId="36" applyFont="1" applyFill="1" applyBorder="1" applyAlignment="1">
      <alignment horizontal="left"/>
      <protection/>
    </xf>
    <xf numFmtId="0" fontId="10" fillId="0" borderId="85" xfId="36" applyFont="1" applyFill="1" applyBorder="1">
      <alignment/>
      <protection/>
    </xf>
    <xf numFmtId="0" fontId="13" fillId="0" borderId="86" xfId="36" applyFont="1" applyFill="1" applyBorder="1" applyAlignment="1">
      <alignment horizontal="center"/>
      <protection/>
    </xf>
    <xf numFmtId="0" fontId="0" fillId="0" borderId="87" xfId="36" applyFont="1" applyFill="1" applyBorder="1">
      <alignment/>
      <protection/>
    </xf>
    <xf numFmtId="0" fontId="0" fillId="0" borderId="88" xfId="36" applyFont="1" applyFill="1" applyBorder="1">
      <alignment/>
      <protection/>
    </xf>
    <xf numFmtId="0" fontId="10" fillId="0" borderId="88" xfId="36" applyFont="1" applyFill="1" applyBorder="1">
      <alignment/>
      <protection/>
    </xf>
    <xf numFmtId="0" fontId="11" fillId="36" borderId="0" xfId="36" applyFont="1" applyFill="1" applyBorder="1" applyAlignment="1">
      <alignment vertical="center" wrapText="1"/>
      <protection/>
    </xf>
    <xf numFmtId="0" fontId="11" fillId="36" borderId="89" xfId="36" applyFont="1" applyFill="1" applyBorder="1" applyAlignment="1">
      <alignment vertical="center" wrapText="1"/>
      <protection/>
    </xf>
    <xf numFmtId="0" fontId="13" fillId="0" borderId="83" xfId="36" applyFont="1" applyFill="1" applyBorder="1">
      <alignment/>
      <protection/>
    </xf>
    <xf numFmtId="0" fontId="62" fillId="0" borderId="81" xfId="36" applyNumberFormat="1" applyFont="1" applyFill="1" applyBorder="1" applyAlignment="1">
      <alignment horizontal="right" wrapText="1"/>
      <protection/>
    </xf>
    <xf numFmtId="0" fontId="11" fillId="0" borderId="81" xfId="36" applyNumberFormat="1" applyFont="1" applyFill="1" applyBorder="1" applyAlignment="1">
      <alignment horizontal="right" wrapText="1"/>
      <protection/>
    </xf>
    <xf numFmtId="0" fontId="11" fillId="34" borderId="60" xfId="36" applyNumberFormat="1" applyFont="1" applyFill="1" applyBorder="1" applyAlignment="1">
      <alignment horizontal="right" wrapText="1"/>
      <protection/>
    </xf>
    <xf numFmtId="0" fontId="10" fillId="0" borderId="60" xfId="36" applyNumberFormat="1" applyFont="1" applyFill="1" applyBorder="1" applyAlignment="1">
      <alignment horizontal="right" wrapText="1"/>
      <protection/>
    </xf>
    <xf numFmtId="1" fontId="10" fillId="0" borderId="60" xfId="36" applyNumberFormat="1" applyFont="1" applyFill="1" applyBorder="1" applyAlignment="1">
      <alignment horizontal="right" wrapText="1"/>
      <protection/>
    </xf>
    <xf numFmtId="3" fontId="16" fillId="0" borderId="60" xfId="36" applyNumberFormat="1" applyFont="1" applyFill="1" applyBorder="1">
      <alignment/>
      <protection/>
    </xf>
    <xf numFmtId="3" fontId="24" fillId="0" borderId="60" xfId="36" applyNumberFormat="1" applyFont="1" applyFill="1" applyBorder="1" applyAlignment="1">
      <alignment wrapText="1"/>
      <protection/>
    </xf>
    <xf numFmtId="0" fontId="10" fillId="0" borderId="83" xfId="36" applyFont="1" applyFill="1" applyBorder="1">
      <alignment/>
      <protection/>
    </xf>
    <xf numFmtId="0" fontId="13" fillId="0" borderId="83" xfId="36" applyFont="1" applyFill="1" applyBorder="1">
      <alignment/>
      <protection/>
    </xf>
    <xf numFmtId="0" fontId="10" fillId="34" borderId="83" xfId="36" applyFont="1" applyFill="1" applyBorder="1">
      <alignment/>
      <protection/>
    </xf>
    <xf numFmtId="3" fontId="13" fillId="0" borderId="49" xfId="36" applyNumberFormat="1" applyFont="1" applyFill="1" applyBorder="1" applyAlignment="1">
      <alignment horizontal="left"/>
      <protection/>
    </xf>
    <xf numFmtId="0" fontId="13" fillId="0" borderId="49" xfId="36" applyFont="1" applyFill="1" applyBorder="1" applyAlignment="1">
      <alignment wrapText="1"/>
      <protection/>
    </xf>
    <xf numFmtId="0" fontId="13" fillId="36" borderId="47" xfId="36" applyFont="1" applyFill="1" applyBorder="1" applyAlignment="1">
      <alignment wrapText="1"/>
      <protection/>
    </xf>
    <xf numFmtId="0" fontId="13" fillId="36" borderId="19" xfId="36" applyFont="1" applyFill="1" applyBorder="1" applyAlignment="1">
      <alignment wrapText="1"/>
      <protection/>
    </xf>
    <xf numFmtId="3" fontId="13" fillId="0" borderId="19" xfId="36" applyNumberFormat="1" applyFont="1" applyFill="1" applyBorder="1">
      <alignment/>
      <protection/>
    </xf>
    <xf numFmtId="3" fontId="13" fillId="0" borderId="82" xfId="36" applyNumberFormat="1" applyFont="1" applyFill="1" applyBorder="1">
      <alignment/>
      <protection/>
    </xf>
    <xf numFmtId="168" fontId="11" fillId="34" borderId="83" xfId="36" applyNumberFormat="1" applyFont="1" applyFill="1" applyBorder="1" applyAlignment="1">
      <alignment horizontal="right" wrapText="1"/>
      <protection/>
    </xf>
    <xf numFmtId="168" fontId="10" fillId="0" borderId="83" xfId="36" applyNumberFormat="1" applyFont="1" applyFill="1" applyBorder="1" applyAlignment="1">
      <alignment horizontal="right" wrapText="1"/>
      <protection/>
    </xf>
    <xf numFmtId="0" fontId="11" fillId="45" borderId="29" xfId="36" applyFont="1" applyFill="1" applyBorder="1" applyAlignment="1">
      <alignment horizontal="center" wrapText="1"/>
      <protection/>
    </xf>
    <xf numFmtId="3" fontId="13" fillId="41" borderId="40" xfId="36" applyNumberFormat="1" applyFont="1" applyFill="1" applyBorder="1">
      <alignment/>
      <protection/>
    </xf>
    <xf numFmtId="3" fontId="13" fillId="45" borderId="16" xfId="36" applyNumberFormat="1" applyFont="1" applyFill="1" applyBorder="1">
      <alignment/>
      <protection/>
    </xf>
    <xf numFmtId="1" fontId="10" fillId="45" borderId="31" xfId="36" applyNumberFormat="1" applyFont="1" applyFill="1" applyBorder="1" applyAlignment="1">
      <alignment horizontal="right" wrapText="1"/>
      <protection/>
    </xf>
    <xf numFmtId="168" fontId="10" fillId="45" borderId="31" xfId="36" applyNumberFormat="1" applyFont="1" applyFill="1" applyBorder="1" applyAlignment="1">
      <alignment horizontal="right" wrapText="1"/>
      <protection/>
    </xf>
    <xf numFmtId="3" fontId="13" fillId="45" borderId="31" xfId="36" applyNumberFormat="1" applyFont="1" applyFill="1" applyBorder="1">
      <alignment/>
      <protection/>
    </xf>
    <xf numFmtId="0" fontId="10" fillId="45" borderId="31" xfId="36" applyNumberFormat="1" applyFont="1" applyFill="1" applyBorder="1" applyAlignment="1">
      <alignment horizontal="right" wrapText="1"/>
      <protection/>
    </xf>
    <xf numFmtId="0" fontId="10" fillId="45" borderId="31" xfId="36" applyFont="1" applyFill="1" applyBorder="1">
      <alignment/>
      <protection/>
    </xf>
    <xf numFmtId="168" fontId="62" fillId="45" borderId="31" xfId="36" applyNumberFormat="1" applyFont="1" applyFill="1" applyBorder="1" applyAlignment="1">
      <alignment horizontal="right" wrapText="1"/>
      <protection/>
    </xf>
    <xf numFmtId="168" fontId="11" fillId="45" borderId="31" xfId="36" applyNumberFormat="1" applyFont="1" applyFill="1" applyBorder="1" applyAlignment="1">
      <alignment horizontal="right" wrapText="1"/>
      <protection/>
    </xf>
    <xf numFmtId="3" fontId="13" fillId="45" borderId="31" xfId="36" applyNumberFormat="1" applyFont="1" applyFill="1" applyBorder="1">
      <alignment/>
      <protection/>
    </xf>
    <xf numFmtId="168" fontId="11" fillId="45" borderId="31" xfId="36" applyNumberFormat="1" applyFont="1" applyFill="1" applyBorder="1" applyAlignment="1">
      <alignment horizontal="right" wrapText="1"/>
      <protection/>
    </xf>
    <xf numFmtId="1" fontId="10" fillId="45" borderId="19" xfId="36" applyNumberFormat="1" applyFont="1" applyFill="1" applyBorder="1" applyAlignment="1">
      <alignment horizontal="right" wrapText="1"/>
      <protection/>
    </xf>
    <xf numFmtId="3" fontId="13" fillId="41" borderId="40" xfId="36" applyNumberFormat="1" applyFont="1" applyFill="1" applyBorder="1">
      <alignment/>
      <protection/>
    </xf>
    <xf numFmtId="3" fontId="11" fillId="45" borderId="31" xfId="36" applyNumberFormat="1" applyFont="1" applyFill="1" applyBorder="1">
      <alignment/>
      <protection/>
    </xf>
    <xf numFmtId="168" fontId="10" fillId="45" borderId="19" xfId="36" applyNumberFormat="1" applyFont="1" applyFill="1" applyBorder="1" applyAlignment="1">
      <alignment horizontal="right" wrapText="1"/>
      <protection/>
    </xf>
    <xf numFmtId="168" fontId="11" fillId="45" borderId="16" xfId="36" applyNumberFormat="1" applyFont="1" applyFill="1" applyBorder="1" applyAlignment="1">
      <alignment horizontal="right" wrapText="1"/>
      <protection/>
    </xf>
    <xf numFmtId="0" fontId="10" fillId="46" borderId="31" xfId="36" applyNumberFormat="1" applyFont="1" applyFill="1" applyBorder="1" applyAlignment="1">
      <alignment horizontal="right" wrapText="1"/>
      <protection/>
    </xf>
    <xf numFmtId="0" fontId="10" fillId="47" borderId="31" xfId="36" applyNumberFormat="1" applyFont="1" applyFill="1" applyBorder="1" applyAlignment="1">
      <alignment horizontal="right" wrapText="1"/>
      <protection/>
    </xf>
    <xf numFmtId="3" fontId="13" fillId="45" borderId="19" xfId="36" applyNumberFormat="1" applyFont="1" applyFill="1" applyBorder="1">
      <alignment/>
      <protection/>
    </xf>
    <xf numFmtId="168" fontId="10" fillId="45" borderId="31" xfId="36" applyNumberFormat="1" applyFont="1" applyFill="1" applyBorder="1" applyAlignment="1">
      <alignment wrapText="1"/>
      <protection/>
    </xf>
    <xf numFmtId="3" fontId="13" fillId="45" borderId="31" xfId="36" applyNumberFormat="1" applyFont="1" applyFill="1" applyBorder="1" applyAlignment="1">
      <alignment/>
      <protection/>
    </xf>
    <xf numFmtId="168" fontId="11" fillId="48" borderId="83" xfId="36" applyNumberFormat="1" applyFont="1" applyFill="1" applyBorder="1" applyAlignment="1">
      <alignment horizontal="right" wrapText="1"/>
      <protection/>
    </xf>
    <xf numFmtId="168" fontId="10" fillId="45" borderId="83" xfId="36" applyNumberFormat="1" applyFont="1" applyFill="1" applyBorder="1" applyAlignment="1">
      <alignment horizontal="right" wrapText="1"/>
      <protection/>
    </xf>
    <xf numFmtId="3" fontId="13" fillId="45" borderId="16" xfId="36" applyNumberFormat="1" applyFont="1" applyFill="1" applyBorder="1">
      <alignment/>
      <protection/>
    </xf>
    <xf numFmtId="3" fontId="10" fillId="45" borderId="31" xfId="36" applyNumberFormat="1" applyFont="1" applyFill="1" applyBorder="1">
      <alignment/>
      <protection/>
    </xf>
    <xf numFmtId="168" fontId="11" fillId="46" borderId="40" xfId="36" applyNumberFormat="1" applyFont="1" applyFill="1" applyBorder="1" applyAlignment="1">
      <alignment horizontal="right" wrapText="1"/>
      <protection/>
    </xf>
    <xf numFmtId="3" fontId="13" fillId="47" borderId="16" xfId="36" applyNumberFormat="1" applyFont="1" applyFill="1" applyBorder="1">
      <alignment/>
      <protection/>
    </xf>
    <xf numFmtId="168" fontId="11" fillId="47" borderId="31" xfId="36" applyNumberFormat="1" applyFont="1" applyFill="1" applyBorder="1" applyAlignment="1">
      <alignment horizontal="right" wrapText="1"/>
      <protection/>
    </xf>
    <xf numFmtId="3" fontId="13" fillId="47" borderId="31" xfId="36" applyNumberFormat="1" applyFont="1" applyFill="1" applyBorder="1">
      <alignment/>
      <protection/>
    </xf>
    <xf numFmtId="0" fontId="11" fillId="47" borderId="31" xfId="36" applyNumberFormat="1" applyFont="1" applyFill="1" applyBorder="1" applyAlignment="1">
      <alignment horizontal="right" wrapText="1"/>
      <protection/>
    </xf>
    <xf numFmtId="0" fontId="11" fillId="45" borderId="19" xfId="36" applyNumberFormat="1" applyFont="1" applyFill="1" applyBorder="1" applyAlignment="1">
      <alignment horizontal="right" wrapText="1"/>
      <protection/>
    </xf>
    <xf numFmtId="168" fontId="11" fillId="45" borderId="19" xfId="36" applyNumberFormat="1" applyFont="1" applyFill="1" applyBorder="1" applyAlignment="1">
      <alignment horizontal="right" wrapText="1"/>
      <protection/>
    </xf>
    <xf numFmtId="168" fontId="10" fillId="47" borderId="31" xfId="36" applyNumberFormat="1" applyFont="1" applyFill="1" applyBorder="1" applyAlignment="1">
      <alignment horizontal="right" wrapText="1"/>
      <protection/>
    </xf>
    <xf numFmtId="3" fontId="14" fillId="47" borderId="31" xfId="36" applyNumberFormat="1" applyFont="1" applyFill="1" applyBorder="1">
      <alignment/>
      <protection/>
    </xf>
    <xf numFmtId="3" fontId="13" fillId="41" borderId="31" xfId="36" applyNumberFormat="1" applyFont="1" applyFill="1" applyBorder="1">
      <alignment/>
      <protection/>
    </xf>
    <xf numFmtId="0" fontId="11" fillId="45" borderId="31" xfId="36" applyNumberFormat="1" applyFont="1" applyFill="1" applyBorder="1">
      <alignment/>
      <protection/>
    </xf>
    <xf numFmtId="0" fontId="11" fillId="45" borderId="31" xfId="36" applyNumberFormat="1" applyFont="1" applyFill="1" applyBorder="1" applyAlignment="1">
      <alignment horizontal="right" wrapText="1"/>
      <protection/>
    </xf>
    <xf numFmtId="0" fontId="13" fillId="45" borderId="31" xfId="36" applyNumberFormat="1" applyFont="1" applyFill="1" applyBorder="1" applyAlignment="1">
      <alignment horizontal="right" wrapText="1"/>
      <protection/>
    </xf>
    <xf numFmtId="0" fontId="13" fillId="47" borderId="31" xfId="36" applyNumberFormat="1" applyFont="1" applyFill="1" applyBorder="1">
      <alignment/>
      <protection/>
    </xf>
    <xf numFmtId="3" fontId="9" fillId="49" borderId="29" xfId="36" applyNumberFormat="1" applyFont="1" applyFill="1" applyBorder="1">
      <alignment/>
      <protection/>
    </xf>
    <xf numFmtId="3" fontId="9" fillId="49" borderId="79" xfId="36" applyNumberFormat="1" applyFont="1" applyFill="1" applyBorder="1">
      <alignment/>
      <protection/>
    </xf>
    <xf numFmtId="3" fontId="13" fillId="11" borderId="80" xfId="36" applyNumberFormat="1" applyFont="1" applyFill="1" applyBorder="1">
      <alignment/>
      <protection/>
    </xf>
    <xf numFmtId="1" fontId="10" fillId="11" borderId="81" xfId="36" applyNumberFormat="1" applyFont="1" applyFill="1" applyBorder="1" applyAlignment="1">
      <alignment horizontal="right" wrapText="1"/>
      <protection/>
    </xf>
    <xf numFmtId="168" fontId="10" fillId="11" borderId="81" xfId="36" applyNumberFormat="1" applyFont="1" applyFill="1" applyBorder="1" applyAlignment="1">
      <alignment horizontal="right" wrapText="1"/>
      <protection/>
    </xf>
    <xf numFmtId="3" fontId="13" fillId="11" borderId="81" xfId="36" applyNumberFormat="1" applyFont="1" applyFill="1" applyBorder="1">
      <alignment/>
      <protection/>
    </xf>
    <xf numFmtId="0" fontId="10" fillId="11" borderId="81" xfId="36" applyNumberFormat="1" applyFont="1" applyFill="1" applyBorder="1" applyAlignment="1">
      <alignment horizontal="right" wrapText="1"/>
      <protection/>
    </xf>
    <xf numFmtId="0" fontId="10" fillId="11" borderId="81" xfId="36" applyFont="1" applyFill="1" applyBorder="1">
      <alignment/>
      <protection/>
    </xf>
    <xf numFmtId="168" fontId="62" fillId="11" borderId="81" xfId="36" applyNumberFormat="1" applyFont="1" applyFill="1" applyBorder="1" applyAlignment="1">
      <alignment horizontal="right" wrapText="1"/>
      <protection/>
    </xf>
    <xf numFmtId="168" fontId="11" fillId="11" borderId="81" xfId="36" applyNumberFormat="1" applyFont="1" applyFill="1" applyBorder="1" applyAlignment="1">
      <alignment horizontal="right" wrapText="1"/>
      <protection/>
    </xf>
    <xf numFmtId="3" fontId="13" fillId="11" borderId="81" xfId="36" applyNumberFormat="1" applyFont="1" applyFill="1" applyBorder="1">
      <alignment/>
      <protection/>
    </xf>
    <xf numFmtId="3" fontId="13" fillId="50" borderId="51" xfId="36" applyNumberFormat="1" applyFont="1" applyFill="1" applyBorder="1">
      <alignment/>
      <protection/>
    </xf>
    <xf numFmtId="168" fontId="11" fillId="11" borderId="81" xfId="36" applyNumberFormat="1" applyFont="1" applyFill="1" applyBorder="1" applyAlignment="1">
      <alignment horizontal="right" wrapText="1"/>
      <protection/>
    </xf>
    <xf numFmtId="1" fontId="10" fillId="11" borderId="82" xfId="36" applyNumberFormat="1" applyFont="1" applyFill="1" applyBorder="1" applyAlignment="1">
      <alignment horizontal="right" wrapText="1"/>
      <protection/>
    </xf>
    <xf numFmtId="3" fontId="13" fillId="50" borderId="51" xfId="36" applyNumberFormat="1" applyFont="1" applyFill="1" applyBorder="1">
      <alignment/>
      <protection/>
    </xf>
    <xf numFmtId="3" fontId="11" fillId="11" borderId="81" xfId="36" applyNumberFormat="1" applyFont="1" applyFill="1" applyBorder="1">
      <alignment/>
      <protection/>
    </xf>
    <xf numFmtId="168" fontId="10" fillId="11" borderId="82" xfId="36" applyNumberFormat="1" applyFont="1" applyFill="1" applyBorder="1" applyAlignment="1">
      <alignment horizontal="right" wrapText="1"/>
      <protection/>
    </xf>
    <xf numFmtId="168" fontId="11" fillId="11" borderId="80" xfId="36" applyNumberFormat="1" applyFont="1" applyFill="1" applyBorder="1" applyAlignment="1">
      <alignment horizontal="right" wrapText="1"/>
      <protection/>
    </xf>
    <xf numFmtId="0" fontId="10" fillId="51" borderId="81" xfId="36" applyNumberFormat="1" applyFont="1" applyFill="1" applyBorder="1" applyAlignment="1">
      <alignment horizontal="right" wrapText="1"/>
      <protection/>
    </xf>
    <xf numFmtId="0" fontId="10" fillId="52" borderId="81" xfId="36" applyNumberFormat="1" applyFont="1" applyFill="1" applyBorder="1" applyAlignment="1">
      <alignment horizontal="right" wrapText="1"/>
      <protection/>
    </xf>
    <xf numFmtId="3" fontId="13" fillId="11" borderId="82" xfId="36" applyNumberFormat="1" applyFont="1" applyFill="1" applyBorder="1">
      <alignment/>
      <protection/>
    </xf>
    <xf numFmtId="168" fontId="10" fillId="11" borderId="81" xfId="36" applyNumberFormat="1" applyFont="1" applyFill="1" applyBorder="1" applyAlignment="1">
      <alignment wrapText="1"/>
      <protection/>
    </xf>
    <xf numFmtId="3" fontId="13" fillId="11" borderId="81" xfId="36" applyNumberFormat="1" applyFont="1" applyFill="1" applyBorder="1" applyAlignment="1">
      <alignment/>
      <protection/>
    </xf>
    <xf numFmtId="168" fontId="11" fillId="53" borderId="83" xfId="36" applyNumberFormat="1" applyFont="1" applyFill="1" applyBorder="1" applyAlignment="1">
      <alignment horizontal="right" wrapText="1"/>
      <protection/>
    </xf>
    <xf numFmtId="168" fontId="10" fillId="11" borderId="83" xfId="36" applyNumberFormat="1" applyFont="1" applyFill="1" applyBorder="1" applyAlignment="1">
      <alignment horizontal="right" wrapText="1"/>
      <protection/>
    </xf>
    <xf numFmtId="3" fontId="14" fillId="50" borderId="51" xfId="36" applyNumberFormat="1" applyFont="1" applyFill="1" applyBorder="1">
      <alignment/>
      <protection/>
    </xf>
    <xf numFmtId="3" fontId="13" fillId="11" borderId="80" xfId="36" applyNumberFormat="1" applyFont="1" applyFill="1" applyBorder="1">
      <alignment/>
      <protection/>
    </xf>
    <xf numFmtId="3" fontId="10" fillId="11" borderId="81" xfId="36" applyNumberFormat="1" applyFont="1" applyFill="1" applyBorder="1">
      <alignment/>
      <protection/>
    </xf>
    <xf numFmtId="0" fontId="13" fillId="54" borderId="13" xfId="36" applyNumberFormat="1" applyFont="1" applyFill="1" applyBorder="1">
      <alignment/>
      <protection/>
    </xf>
    <xf numFmtId="49" fontId="13" fillId="54" borderId="38" xfId="36" applyNumberFormat="1" applyFont="1" applyFill="1" applyBorder="1">
      <alignment/>
      <protection/>
    </xf>
    <xf numFmtId="0" fontId="14" fillId="54" borderId="38" xfId="36" applyFont="1" applyFill="1" applyBorder="1" applyAlignment="1">
      <alignment horizontal="left"/>
      <protection/>
    </xf>
    <xf numFmtId="0" fontId="14" fillId="54" borderId="38" xfId="36" applyFont="1" applyFill="1" applyBorder="1" applyAlignment="1">
      <alignment wrapText="1"/>
      <protection/>
    </xf>
    <xf numFmtId="0" fontId="14" fillId="54" borderId="39" xfId="36" applyFont="1" applyFill="1" applyBorder="1" applyAlignment="1">
      <alignment wrapText="1"/>
      <protection/>
    </xf>
    <xf numFmtId="0" fontId="14" fillId="54" borderId="40" xfId="36" applyFont="1" applyFill="1" applyBorder="1" applyAlignment="1">
      <alignment wrapText="1"/>
      <protection/>
    </xf>
    <xf numFmtId="3" fontId="13" fillId="54" borderId="40" xfId="36" applyNumberFormat="1" applyFont="1" applyFill="1" applyBorder="1">
      <alignment/>
      <protection/>
    </xf>
    <xf numFmtId="3" fontId="13" fillId="54" borderId="51" xfId="36" applyNumberFormat="1" applyFont="1" applyFill="1" applyBorder="1">
      <alignment/>
      <protection/>
    </xf>
    <xf numFmtId="0" fontId="10" fillId="55" borderId="83" xfId="36" applyFont="1" applyFill="1" applyBorder="1">
      <alignment/>
      <protection/>
    </xf>
    <xf numFmtId="0" fontId="13" fillId="54" borderId="13" xfId="36" applyFont="1" applyFill="1" applyBorder="1">
      <alignment/>
      <protection/>
    </xf>
    <xf numFmtId="49" fontId="13" fillId="54" borderId="38" xfId="36" applyNumberFormat="1" applyFont="1" applyFill="1" applyBorder="1">
      <alignment/>
      <protection/>
    </xf>
    <xf numFmtId="0" fontId="13" fillId="54" borderId="38" xfId="36" applyFont="1" applyFill="1" applyBorder="1" applyAlignment="1">
      <alignment horizontal="left"/>
      <protection/>
    </xf>
    <xf numFmtId="0" fontId="10" fillId="54" borderId="38" xfId="36" applyFont="1" applyFill="1" applyBorder="1" applyAlignment="1">
      <alignment wrapText="1"/>
      <protection/>
    </xf>
    <xf numFmtId="0" fontId="10" fillId="54" borderId="39" xfId="36" applyFont="1" applyFill="1" applyBorder="1" applyAlignment="1">
      <alignment wrapText="1"/>
      <protection/>
    </xf>
    <xf numFmtId="0" fontId="10" fillId="54" borderId="40" xfId="36" applyFont="1" applyFill="1" applyBorder="1" applyAlignment="1">
      <alignment wrapText="1"/>
      <protection/>
    </xf>
    <xf numFmtId="3" fontId="13" fillId="54" borderId="40" xfId="36" applyNumberFormat="1" applyFont="1" applyFill="1" applyBorder="1">
      <alignment/>
      <protection/>
    </xf>
    <xf numFmtId="3" fontId="13" fillId="54" borderId="51" xfId="36" applyNumberFormat="1" applyFont="1" applyFill="1" applyBorder="1">
      <alignment/>
      <protection/>
    </xf>
    <xf numFmtId="168" fontId="11" fillId="54" borderId="40" xfId="36" applyNumberFormat="1" applyFont="1" applyFill="1" applyBorder="1" applyAlignment="1">
      <alignment horizontal="right" wrapText="1"/>
      <protection/>
    </xf>
    <xf numFmtId="0" fontId="13" fillId="54" borderId="44" xfId="36" applyFont="1" applyFill="1" applyBorder="1">
      <alignment/>
      <protection/>
    </xf>
    <xf numFmtId="49" fontId="13" fillId="54" borderId="45" xfId="36" applyNumberFormat="1" applyFont="1" applyFill="1" applyBorder="1">
      <alignment/>
      <protection/>
    </xf>
    <xf numFmtId="0" fontId="13" fillId="54" borderId="45" xfId="36" applyFont="1" applyFill="1" applyBorder="1" applyAlignment="1">
      <alignment horizontal="left"/>
      <protection/>
    </xf>
    <xf numFmtId="0" fontId="10" fillId="54" borderId="45" xfId="36" applyFont="1" applyFill="1" applyBorder="1" applyAlignment="1">
      <alignment wrapText="1"/>
      <protection/>
    </xf>
    <xf numFmtId="0" fontId="10" fillId="54" borderId="30" xfId="36" applyFont="1" applyFill="1" applyBorder="1" applyAlignment="1">
      <alignment wrapText="1"/>
      <protection/>
    </xf>
    <xf numFmtId="0" fontId="10" fillId="54" borderId="31" xfId="36" applyFont="1" applyFill="1" applyBorder="1" applyAlignment="1">
      <alignment wrapText="1"/>
      <protection/>
    </xf>
    <xf numFmtId="3" fontId="13" fillId="54" borderId="31" xfId="36" applyNumberFormat="1" applyFont="1" applyFill="1" applyBorder="1">
      <alignment/>
      <protection/>
    </xf>
    <xf numFmtId="3" fontId="13" fillId="54" borderId="81" xfId="36" applyNumberFormat="1" applyFont="1" applyFill="1" applyBorder="1">
      <alignment/>
      <protection/>
    </xf>
    <xf numFmtId="0" fontId="13" fillId="56" borderId="38" xfId="36" applyFont="1" applyFill="1" applyBorder="1" applyAlignment="1">
      <alignment horizontal="left"/>
      <protection/>
    </xf>
    <xf numFmtId="0" fontId="13" fillId="56" borderId="38" xfId="36" applyFont="1" applyFill="1" applyBorder="1" applyAlignment="1">
      <alignment wrapText="1"/>
      <protection/>
    </xf>
    <xf numFmtId="0" fontId="13" fillId="56" borderId="39" xfId="36" applyFont="1" applyFill="1" applyBorder="1" applyAlignment="1">
      <alignment wrapText="1"/>
      <protection/>
    </xf>
    <xf numFmtId="0" fontId="13" fillId="56" borderId="40" xfId="36" applyFont="1" applyFill="1" applyBorder="1" applyAlignment="1">
      <alignment wrapText="1"/>
      <protection/>
    </xf>
    <xf numFmtId="3" fontId="13" fillId="56" borderId="40" xfId="36" applyNumberFormat="1" applyFont="1" applyFill="1" applyBorder="1">
      <alignment/>
      <protection/>
    </xf>
    <xf numFmtId="0" fontId="13" fillId="57" borderId="13" xfId="36" applyFont="1" applyFill="1" applyBorder="1">
      <alignment/>
      <protection/>
    </xf>
    <xf numFmtId="49" fontId="10" fillId="57" borderId="38" xfId="36" applyNumberFormat="1" applyFont="1" applyFill="1" applyBorder="1">
      <alignment/>
      <protection/>
    </xf>
    <xf numFmtId="3" fontId="10" fillId="57" borderId="14" xfId="36" applyNumberFormat="1" applyFont="1" applyFill="1" applyBorder="1" applyAlignment="1">
      <alignment horizontal="left"/>
      <protection/>
    </xf>
    <xf numFmtId="0" fontId="10" fillId="57" borderId="13" xfId="36" applyFont="1" applyFill="1" applyBorder="1" applyAlignment="1">
      <alignment wrapText="1"/>
      <protection/>
    </xf>
    <xf numFmtId="0" fontId="10" fillId="57" borderId="38" xfId="36" applyFont="1" applyFill="1" applyBorder="1" applyAlignment="1">
      <alignment wrapText="1"/>
      <protection/>
    </xf>
    <xf numFmtId="168" fontId="11" fillId="57" borderId="38" xfId="36" applyNumberFormat="1" applyFont="1" applyFill="1" applyBorder="1" applyAlignment="1">
      <alignment horizontal="right" wrapText="1"/>
      <protection/>
    </xf>
    <xf numFmtId="0" fontId="11" fillId="57" borderId="38" xfId="36" applyFont="1" applyFill="1" applyBorder="1" applyAlignment="1">
      <alignment wrapText="1"/>
      <protection/>
    </xf>
    <xf numFmtId="168" fontId="11" fillId="57" borderId="83" xfId="36" applyNumberFormat="1" applyFont="1" applyFill="1" applyBorder="1" applyAlignment="1">
      <alignment horizontal="right" wrapText="1"/>
      <protection/>
    </xf>
    <xf numFmtId="0" fontId="10" fillId="58" borderId="83" xfId="36" applyFont="1" applyFill="1" applyBorder="1">
      <alignment/>
      <protection/>
    </xf>
    <xf numFmtId="3" fontId="13" fillId="54" borderId="90" xfId="36" applyNumberFormat="1" applyFont="1" applyFill="1" applyBorder="1">
      <alignment/>
      <protection/>
    </xf>
    <xf numFmtId="3" fontId="13" fillId="54" borderId="91" xfId="36" applyNumberFormat="1" applyFont="1" applyFill="1" applyBorder="1">
      <alignment/>
      <protection/>
    </xf>
    <xf numFmtId="0" fontId="11" fillId="54" borderId="38" xfId="36" applyFont="1" applyFill="1" applyBorder="1" applyAlignment="1">
      <alignment horizontal="left"/>
      <protection/>
    </xf>
    <xf numFmtId="0" fontId="11" fillId="54" borderId="38" xfId="36" applyFont="1" applyFill="1" applyBorder="1" applyAlignment="1">
      <alignment wrapText="1"/>
      <protection/>
    </xf>
    <xf numFmtId="0" fontId="11" fillId="54" borderId="39" xfId="36" applyFont="1" applyFill="1" applyBorder="1" applyAlignment="1">
      <alignment wrapText="1"/>
      <protection/>
    </xf>
    <xf numFmtId="0" fontId="11" fillId="54" borderId="40" xfId="36" applyFont="1" applyFill="1" applyBorder="1" applyAlignment="1">
      <alignment wrapText="1"/>
      <protection/>
    </xf>
    <xf numFmtId="0" fontId="13" fillId="54" borderId="38" xfId="36" applyFont="1" applyFill="1" applyBorder="1" applyAlignment="1">
      <alignment wrapText="1"/>
      <protection/>
    </xf>
    <xf numFmtId="0" fontId="13" fillId="54" borderId="39" xfId="36" applyFont="1" applyFill="1" applyBorder="1" applyAlignment="1">
      <alignment wrapText="1"/>
      <protection/>
    </xf>
    <xf numFmtId="0" fontId="13" fillId="54" borderId="40" xfId="36" applyFont="1" applyFill="1" applyBorder="1" applyAlignment="1">
      <alignment wrapText="1"/>
      <protection/>
    </xf>
    <xf numFmtId="0" fontId="11" fillId="57" borderId="44" xfId="36" applyFont="1" applyFill="1" applyBorder="1">
      <alignment/>
      <protection/>
    </xf>
    <xf numFmtId="49" fontId="10" fillId="57" borderId="45" xfId="36" applyNumberFormat="1" applyFont="1" applyFill="1" applyBorder="1">
      <alignment/>
      <protection/>
    </xf>
    <xf numFmtId="3" fontId="10" fillId="57" borderId="45" xfId="36" applyNumberFormat="1" applyFont="1" applyFill="1" applyBorder="1" applyAlignment="1">
      <alignment horizontal="left"/>
      <protection/>
    </xf>
    <xf numFmtId="0" fontId="10" fillId="57" borderId="45" xfId="36" applyFont="1" applyFill="1" applyBorder="1" applyAlignment="1">
      <alignment wrapText="1"/>
      <protection/>
    </xf>
    <xf numFmtId="0" fontId="10" fillId="57" borderId="30" xfId="36" applyFont="1" applyFill="1" applyBorder="1" applyAlignment="1">
      <alignment wrapText="1"/>
      <protection/>
    </xf>
    <xf numFmtId="0" fontId="10" fillId="57" borderId="31" xfId="36" applyFont="1" applyFill="1" applyBorder="1" applyAlignment="1">
      <alignment wrapText="1"/>
      <protection/>
    </xf>
    <xf numFmtId="168" fontId="11" fillId="57" borderId="31" xfId="36" applyNumberFormat="1" applyFont="1" applyFill="1" applyBorder="1" applyAlignment="1">
      <alignment horizontal="right" wrapText="1"/>
      <protection/>
    </xf>
    <xf numFmtId="0" fontId="11" fillId="57" borderId="31" xfId="36" applyFont="1" applyFill="1" applyBorder="1" applyAlignment="1">
      <alignment wrapText="1"/>
      <protection/>
    </xf>
    <xf numFmtId="168" fontId="11" fillId="57" borderId="81" xfId="36" applyNumberFormat="1" applyFont="1" applyFill="1" applyBorder="1" applyAlignment="1">
      <alignment horizontal="right" wrapText="1"/>
      <protection/>
    </xf>
    <xf numFmtId="14" fontId="13" fillId="54" borderId="13" xfId="36" applyNumberFormat="1" applyFont="1" applyFill="1" applyBorder="1">
      <alignment/>
      <protection/>
    </xf>
    <xf numFmtId="14" fontId="13" fillId="54" borderId="38" xfId="36" applyNumberFormat="1" applyFont="1" applyFill="1" applyBorder="1">
      <alignment/>
      <protection/>
    </xf>
    <xf numFmtId="0" fontId="10" fillId="59" borderId="21" xfId="36" applyFont="1" applyFill="1" applyBorder="1" applyAlignment="1">
      <alignment vertical="center" wrapText="1"/>
      <protection/>
    </xf>
    <xf numFmtId="0" fontId="11" fillId="59" borderId="28" xfId="36" applyFont="1" applyFill="1" applyBorder="1" applyAlignment="1">
      <alignment horizontal="center" vertical="center"/>
      <protection/>
    </xf>
    <xf numFmtId="0" fontId="12" fillId="59" borderId="28" xfId="36" applyFont="1" applyFill="1" applyBorder="1" applyAlignment="1">
      <alignment horizontal="center" vertical="center" wrapText="1"/>
      <protection/>
    </xf>
    <xf numFmtId="0" fontId="10" fillId="44" borderId="83" xfId="36" applyFont="1" applyFill="1" applyBorder="1">
      <alignment/>
      <protection/>
    </xf>
    <xf numFmtId="14" fontId="13" fillId="56" borderId="60" xfId="36" applyNumberFormat="1" applyFont="1" applyFill="1" applyBorder="1">
      <alignment/>
      <protection/>
    </xf>
    <xf numFmtId="49" fontId="11" fillId="56" borderId="45" xfId="36" applyNumberFormat="1" applyFont="1" applyFill="1" applyBorder="1" applyAlignment="1">
      <alignment vertical="center"/>
      <protection/>
    </xf>
    <xf numFmtId="0" fontId="11" fillId="56" borderId="45" xfId="36" applyFont="1" applyFill="1" applyBorder="1" applyAlignment="1">
      <alignment horizontal="left" vertical="center"/>
      <protection/>
    </xf>
    <xf numFmtId="0" fontId="10" fillId="56" borderId="45" xfId="36" applyFont="1" applyFill="1" applyBorder="1" applyAlignment="1">
      <alignment vertical="center" wrapText="1"/>
      <protection/>
    </xf>
    <xf numFmtId="0" fontId="10" fillId="56" borderId="31" xfId="36" applyFont="1" applyFill="1" applyBorder="1" applyAlignment="1">
      <alignment vertical="center" wrapText="1"/>
      <protection/>
    </xf>
    <xf numFmtId="168" fontId="11" fillId="56" borderId="31" xfId="36" applyNumberFormat="1" applyFont="1" applyFill="1" applyBorder="1" applyAlignment="1">
      <alignment horizontal="right" wrapText="1"/>
      <protection/>
    </xf>
    <xf numFmtId="168" fontId="11" fillId="56" borderId="58" xfId="36" applyNumberFormat="1" applyFont="1" applyFill="1" applyBorder="1" applyAlignment="1">
      <alignment horizontal="right" wrapText="1"/>
      <protection/>
    </xf>
    <xf numFmtId="0" fontId="11" fillId="56" borderId="59" xfId="36" applyNumberFormat="1" applyFont="1" applyFill="1" applyBorder="1" applyAlignment="1">
      <alignment horizontal="right" wrapText="1"/>
      <protection/>
    </xf>
    <xf numFmtId="0" fontId="11" fillId="56" borderId="60" xfId="36" applyNumberFormat="1" applyFont="1" applyFill="1" applyBorder="1" applyAlignment="1">
      <alignment horizontal="right" wrapText="1"/>
      <protection/>
    </xf>
    <xf numFmtId="0" fontId="10" fillId="60" borderId="31" xfId="36" applyFont="1" applyFill="1" applyBorder="1" applyAlignment="1">
      <alignment wrapText="1"/>
      <protection/>
    </xf>
    <xf numFmtId="168" fontId="10" fillId="55" borderId="31" xfId="36" applyNumberFormat="1" applyFont="1" applyFill="1" applyBorder="1" applyAlignment="1">
      <alignment horizontal="right" wrapText="1"/>
      <protection/>
    </xf>
    <xf numFmtId="0" fontId="10" fillId="55" borderId="31" xfId="36" applyFont="1" applyFill="1" applyBorder="1" applyAlignment="1">
      <alignment wrapText="1"/>
      <protection/>
    </xf>
    <xf numFmtId="168" fontId="10" fillId="55" borderId="58" xfId="36" applyNumberFormat="1" applyFont="1" applyFill="1" applyBorder="1" applyAlignment="1">
      <alignment horizontal="right" wrapText="1"/>
      <protection/>
    </xf>
    <xf numFmtId="0" fontId="10" fillId="55" borderId="59" xfId="36" applyNumberFormat="1" applyFont="1" applyFill="1" applyBorder="1" applyAlignment="1">
      <alignment horizontal="right" wrapText="1"/>
      <protection/>
    </xf>
    <xf numFmtId="0" fontId="10" fillId="55" borderId="60" xfId="36" applyNumberFormat="1" applyFont="1" applyFill="1" applyBorder="1" applyAlignment="1">
      <alignment horizontal="right" wrapText="1"/>
      <protection/>
    </xf>
    <xf numFmtId="14" fontId="13" fillId="54" borderId="60" xfId="36" applyNumberFormat="1" applyFont="1" applyFill="1" applyBorder="1">
      <alignment/>
      <protection/>
    </xf>
    <xf numFmtId="0" fontId="14" fillId="54" borderId="45" xfId="36" applyFont="1" applyFill="1" applyBorder="1" applyAlignment="1">
      <alignment horizontal="left"/>
      <protection/>
    </xf>
    <xf numFmtId="0" fontId="14" fillId="54" borderId="45" xfId="36" applyFont="1" applyFill="1" applyBorder="1" applyAlignment="1">
      <alignment wrapText="1"/>
      <protection/>
    </xf>
    <xf numFmtId="0" fontId="14" fillId="54" borderId="31" xfId="36" applyFont="1" applyFill="1" applyBorder="1" applyAlignment="1">
      <alignment wrapText="1"/>
      <protection/>
    </xf>
    <xf numFmtId="3" fontId="13" fillId="54" borderId="61" xfId="36" applyNumberFormat="1" applyFont="1" applyFill="1" applyBorder="1">
      <alignment/>
      <protection/>
    </xf>
    <xf numFmtId="0" fontId="14" fillId="54" borderId="61" xfId="36" applyFont="1" applyFill="1" applyBorder="1" applyAlignment="1">
      <alignment wrapText="1"/>
      <protection/>
    </xf>
    <xf numFmtId="3" fontId="13" fillId="54" borderId="58" xfId="36" applyNumberFormat="1" applyFont="1" applyFill="1" applyBorder="1">
      <alignment/>
      <protection/>
    </xf>
    <xf numFmtId="3" fontId="13" fillId="54" borderId="59" xfId="36" applyNumberFormat="1" applyFont="1" applyFill="1" applyBorder="1">
      <alignment/>
      <protection/>
    </xf>
    <xf numFmtId="0" fontId="11" fillId="59" borderId="72" xfId="36" applyFont="1" applyFill="1" applyBorder="1" applyAlignment="1">
      <alignment horizontal="center" vertical="center" wrapText="1"/>
      <protection/>
    </xf>
    <xf numFmtId="0" fontId="11" fillId="59" borderId="72" xfId="36" applyFont="1" applyFill="1" applyBorder="1" applyAlignment="1">
      <alignment horizontal="center" vertical="center" wrapText="1"/>
      <protection/>
    </xf>
    <xf numFmtId="0" fontId="11" fillId="59" borderId="92" xfId="36" applyFont="1" applyFill="1" applyBorder="1" applyAlignment="1">
      <alignment horizontal="center" vertical="center" wrapText="1"/>
      <protection/>
    </xf>
    <xf numFmtId="0" fontId="10" fillId="59" borderId="80" xfId="36" applyFont="1" applyFill="1" applyBorder="1" applyAlignment="1">
      <alignment horizontal="left" vertical="center"/>
      <protection/>
    </xf>
    <xf numFmtId="0" fontId="10" fillId="59" borderId="56" xfId="36" applyFont="1" applyFill="1" applyBorder="1" applyAlignment="1">
      <alignment vertical="center" wrapText="1"/>
      <protection/>
    </xf>
    <xf numFmtId="0" fontId="10" fillId="59" borderId="93" xfId="36" applyFont="1" applyFill="1" applyBorder="1" applyAlignment="1">
      <alignment vertical="center" wrapText="1"/>
      <protection/>
    </xf>
    <xf numFmtId="0" fontId="11" fillId="59" borderId="57" xfId="36" applyFont="1" applyFill="1" applyBorder="1" applyAlignment="1">
      <alignment horizontal="center" vertical="center" wrapText="1"/>
      <protection/>
    </xf>
    <xf numFmtId="0" fontId="11" fillId="59" borderId="57" xfId="36" applyFont="1" applyFill="1" applyBorder="1" applyAlignment="1">
      <alignment horizontal="center" vertical="center" wrapText="1"/>
      <protection/>
    </xf>
    <xf numFmtId="0" fontId="11" fillId="59" borderId="55" xfId="36" applyFont="1" applyFill="1" applyBorder="1" applyAlignment="1">
      <alignment horizontal="center" vertical="center" wrapText="1"/>
      <protection/>
    </xf>
    <xf numFmtId="3" fontId="11" fillId="49" borderId="66" xfId="36" applyNumberFormat="1" applyFont="1" applyFill="1" applyBorder="1">
      <alignment/>
      <protection/>
    </xf>
    <xf numFmtId="3" fontId="11" fillId="49" borderId="66" xfId="36" applyNumberFormat="1" applyFont="1" applyFill="1" applyBorder="1">
      <alignment/>
      <protection/>
    </xf>
    <xf numFmtId="0" fontId="16" fillId="61" borderId="62" xfId="36" applyFont="1" applyFill="1" applyBorder="1">
      <alignment/>
      <protection/>
    </xf>
    <xf numFmtId="0" fontId="16" fillId="61" borderId="63" xfId="36" applyFont="1" applyFill="1" applyBorder="1">
      <alignment/>
      <protection/>
    </xf>
    <xf numFmtId="0" fontId="16" fillId="61" borderId="63" xfId="36" applyFont="1" applyFill="1" applyBorder="1" applyAlignment="1">
      <alignment horizontal="left"/>
      <protection/>
    </xf>
    <xf numFmtId="0" fontId="16" fillId="61" borderId="64" xfId="36" applyFont="1" applyFill="1" applyBorder="1" applyAlignment="1">
      <alignment wrapText="1"/>
      <protection/>
    </xf>
    <xf numFmtId="3" fontId="16" fillId="61" borderId="66" xfId="36" applyNumberFormat="1" applyFont="1" applyFill="1" applyBorder="1">
      <alignment/>
      <protection/>
    </xf>
    <xf numFmtId="0" fontId="11" fillId="44" borderId="83" xfId="36" applyFont="1" applyFill="1" applyBorder="1" applyAlignment="1">
      <alignment horizontal="center" vertical="center" wrapText="1"/>
      <protection/>
    </xf>
    <xf numFmtId="0" fontId="11" fillId="0" borderId="83" xfId="36" applyFont="1" applyFill="1" applyBorder="1" applyAlignment="1">
      <alignment horizontal="center" vertical="center" wrapText="1"/>
      <protection/>
    </xf>
    <xf numFmtId="0" fontId="4" fillId="0" borderId="94" xfId="36" applyFont="1" applyBorder="1">
      <alignment/>
      <protection/>
    </xf>
    <xf numFmtId="0" fontId="4" fillId="34" borderId="17" xfId="36" applyFont="1" applyFill="1" applyBorder="1">
      <alignment/>
      <protection/>
    </xf>
    <xf numFmtId="0" fontId="4" fillId="34" borderId="94" xfId="36" applyFont="1" applyFill="1" applyBorder="1">
      <alignment/>
      <protection/>
    </xf>
    <xf numFmtId="0" fontId="11" fillId="36" borderId="39" xfId="36" applyFont="1" applyFill="1" applyBorder="1" applyAlignment="1">
      <alignment horizontal="center" vertical="center"/>
      <protection/>
    </xf>
    <xf numFmtId="0" fontId="11" fillId="36" borderId="28" xfId="36" applyFont="1" applyFill="1" applyBorder="1" applyAlignment="1">
      <alignment horizontal="center" vertical="center"/>
      <protection/>
    </xf>
    <xf numFmtId="0" fontId="11" fillId="37" borderId="95" xfId="36" applyFont="1" applyFill="1" applyBorder="1" applyAlignment="1">
      <alignment horizontal="left"/>
      <protection/>
    </xf>
    <xf numFmtId="0" fontId="11" fillId="37" borderId="30" xfId="36" applyFont="1" applyFill="1" applyBorder="1" applyAlignment="1">
      <alignment horizontal="left"/>
      <protection/>
    </xf>
    <xf numFmtId="0" fontId="11" fillId="36" borderId="0" xfId="36" applyFont="1" applyFill="1" applyBorder="1" applyAlignment="1">
      <alignment vertical="center" wrapText="1"/>
      <protection/>
    </xf>
    <xf numFmtId="0" fontId="11" fillId="36" borderId="96" xfId="36" applyFont="1" applyFill="1" applyBorder="1" applyAlignment="1">
      <alignment vertical="center" wrapText="1"/>
      <protection/>
    </xf>
    <xf numFmtId="168" fontId="10" fillId="0" borderId="31" xfId="36" applyNumberFormat="1" applyFont="1" applyFill="1" applyBorder="1" applyAlignment="1">
      <alignment horizontal="right" wrapText="1"/>
      <protection/>
    </xf>
    <xf numFmtId="168" fontId="10" fillId="0" borderId="81" xfId="36" applyNumberFormat="1" applyFont="1" applyFill="1" applyBorder="1" applyAlignment="1">
      <alignment horizontal="right" wrapText="1"/>
      <protection/>
    </xf>
    <xf numFmtId="3" fontId="10" fillId="0" borderId="30" xfId="36" applyNumberFormat="1" applyFont="1" applyFill="1" applyBorder="1" applyAlignment="1">
      <alignment horizontal="left"/>
      <protection/>
    </xf>
    <xf numFmtId="3" fontId="10" fillId="0" borderId="31" xfId="36" applyNumberFormat="1" applyFont="1" applyFill="1" applyBorder="1" applyAlignment="1">
      <alignment horizontal="left"/>
      <protection/>
    </xf>
    <xf numFmtId="0" fontId="10" fillId="0" borderId="31" xfId="36" applyFont="1" applyFill="1" applyBorder="1">
      <alignment/>
      <protection/>
    </xf>
    <xf numFmtId="0" fontId="10" fillId="0" borderId="30" xfId="36" applyFont="1" applyFill="1" applyBorder="1" applyAlignment="1">
      <alignment horizontal="left"/>
      <protection/>
    </xf>
    <xf numFmtId="0" fontId="10" fillId="0" borderId="31" xfId="36" applyFont="1" applyFill="1" applyBorder="1" applyAlignment="1">
      <alignment horizontal="left"/>
      <protection/>
    </xf>
    <xf numFmtId="0" fontId="16" fillId="38" borderId="31" xfId="36" applyFont="1" applyFill="1" applyBorder="1" applyAlignment="1">
      <alignment horizontal="left"/>
      <protection/>
    </xf>
    <xf numFmtId="0" fontId="16" fillId="36" borderId="31" xfId="36" applyFont="1" applyFill="1" applyBorder="1" applyAlignment="1">
      <alignment horizontal="left"/>
      <protection/>
    </xf>
    <xf numFmtId="0" fontId="11" fillId="0" borderId="31" xfId="36" applyFont="1" applyFill="1" applyBorder="1" applyAlignment="1">
      <alignment horizontal="center"/>
      <protection/>
    </xf>
    <xf numFmtId="0" fontId="19" fillId="0" borderId="97" xfId="36" applyFont="1" applyFill="1" applyBorder="1">
      <alignment/>
      <protection/>
    </xf>
    <xf numFmtId="0" fontId="19" fillId="0" borderId="98" xfId="36" applyFont="1" applyFill="1" applyBorder="1">
      <alignment/>
      <protection/>
    </xf>
    <xf numFmtId="0" fontId="19" fillId="0" borderId="99" xfId="36" applyFont="1" applyFill="1" applyBorder="1">
      <alignment/>
      <protection/>
    </xf>
    <xf numFmtId="0" fontId="19" fillId="0" borderId="100" xfId="36" applyFont="1" applyFill="1" applyBorder="1">
      <alignment/>
      <protection/>
    </xf>
    <xf numFmtId="0" fontId="19" fillId="0" borderId="101" xfId="36" applyFont="1" applyFill="1" applyBorder="1">
      <alignment/>
      <protection/>
    </xf>
    <xf numFmtId="0" fontId="19" fillId="0" borderId="102" xfId="36" applyFont="1" applyFill="1" applyBorder="1">
      <alignment/>
      <protection/>
    </xf>
    <xf numFmtId="0" fontId="11" fillId="59" borderId="103" xfId="36" applyFont="1" applyFill="1" applyBorder="1" applyAlignment="1">
      <alignment horizontal="center" vertical="center"/>
      <protection/>
    </xf>
    <xf numFmtId="0" fontId="11" fillId="59" borderId="104" xfId="36" applyFont="1" applyFill="1" applyBorder="1" applyAlignment="1">
      <alignment horizontal="center" vertical="center" wrapText="1"/>
      <protection/>
    </xf>
    <xf numFmtId="0" fontId="11" fillId="59" borderId="84" xfId="36" applyFont="1" applyFill="1" applyBorder="1" applyAlignment="1">
      <alignment horizontal="center" vertical="center" wrapText="1"/>
      <protection/>
    </xf>
    <xf numFmtId="0" fontId="10" fillId="0" borderId="44" xfId="36" applyFont="1" applyFill="1" applyBorder="1">
      <alignment/>
      <protection/>
    </xf>
    <xf numFmtId="49" fontId="10" fillId="0" borderId="45" xfId="36" applyNumberFormat="1" applyFont="1" applyFill="1" applyBorder="1">
      <alignment/>
      <protection/>
    </xf>
    <xf numFmtId="0" fontId="10" fillId="0" borderId="45" xfId="36" applyFont="1" applyFill="1" applyBorder="1" applyAlignment="1">
      <alignment horizontal="left"/>
      <protection/>
    </xf>
    <xf numFmtId="0" fontId="10" fillId="0" borderId="45" xfId="36" applyFont="1" applyFill="1" applyBorder="1" applyAlignment="1">
      <alignment wrapText="1"/>
      <protection/>
    </xf>
    <xf numFmtId="168" fontId="10" fillId="0" borderId="82" xfId="36" applyNumberFormat="1" applyFont="1" applyFill="1" applyBorder="1" applyAlignment="1">
      <alignment horizontal="right" wrapText="1"/>
      <protection/>
    </xf>
    <xf numFmtId="168" fontId="10" fillId="0" borderId="80" xfId="36" applyNumberFormat="1" applyFont="1" applyFill="1" applyBorder="1" applyAlignment="1">
      <alignment horizontal="right" wrapText="1"/>
      <protection/>
    </xf>
    <xf numFmtId="1" fontId="10" fillId="45" borderId="19" xfId="36" applyNumberFormat="1" applyFont="1" applyFill="1" applyBorder="1" applyAlignment="1">
      <alignment horizontal="right" wrapText="1"/>
      <protection/>
    </xf>
    <xf numFmtId="1" fontId="10" fillId="45" borderId="16" xfId="36" applyNumberFormat="1" applyFont="1" applyFill="1" applyBorder="1" applyAlignment="1">
      <alignment horizontal="right" wrapText="1"/>
      <protection/>
    </xf>
    <xf numFmtId="1" fontId="10" fillId="0" borderId="19" xfId="36" applyNumberFormat="1" applyFont="1" applyFill="1" applyBorder="1" applyAlignment="1">
      <alignment horizontal="right" wrapText="1"/>
      <protection/>
    </xf>
    <xf numFmtId="1" fontId="10" fillId="0" borderId="16" xfId="36" applyNumberFormat="1" applyFont="1" applyFill="1" applyBorder="1" applyAlignment="1">
      <alignment horizontal="right" wrapText="1"/>
      <protection/>
    </xf>
    <xf numFmtId="168" fontId="10" fillId="0" borderId="19" xfId="36" applyNumberFormat="1" applyFont="1" applyFill="1" applyBorder="1" applyAlignment="1">
      <alignment horizontal="right" wrapText="1"/>
      <protection/>
    </xf>
    <xf numFmtId="168" fontId="10" fillId="0" borderId="16" xfId="36" applyNumberFormat="1" applyFont="1" applyFill="1" applyBorder="1" applyAlignment="1">
      <alignment horizontal="right" wrapText="1"/>
      <protection/>
    </xf>
    <xf numFmtId="168" fontId="10" fillId="0" borderId="81" xfId="36" applyNumberFormat="1" applyFont="1" applyFill="1" applyBorder="1" applyAlignment="1">
      <alignment wrapText="1"/>
      <protection/>
    </xf>
    <xf numFmtId="0" fontId="14" fillId="0" borderId="44" xfId="36" applyFont="1" applyFill="1" applyBorder="1">
      <alignment/>
      <protection/>
    </xf>
    <xf numFmtId="0" fontId="10" fillId="0" borderId="105" xfId="36" applyFont="1" applyFill="1" applyBorder="1" applyAlignment="1">
      <alignment wrapText="1"/>
      <protection/>
    </xf>
    <xf numFmtId="0" fontId="10" fillId="0" borderId="106" xfId="36" applyFont="1" applyFill="1" applyBorder="1" applyAlignment="1">
      <alignment wrapText="1"/>
      <protection/>
    </xf>
    <xf numFmtId="3" fontId="10" fillId="0" borderId="49" xfId="36" applyNumberFormat="1" applyFont="1" applyFill="1" applyBorder="1" applyAlignment="1">
      <alignment horizontal="left"/>
      <protection/>
    </xf>
    <xf numFmtId="3" fontId="10" fillId="0" borderId="42" xfId="36" applyNumberFormat="1" applyFont="1" applyFill="1" applyBorder="1" applyAlignment="1">
      <alignment horizontal="left"/>
      <protection/>
    </xf>
    <xf numFmtId="49" fontId="10" fillId="0" borderId="49" xfId="36" applyNumberFormat="1" applyFont="1" applyFill="1" applyBorder="1">
      <alignment/>
      <protection/>
    </xf>
    <xf numFmtId="49" fontId="10" fillId="0" borderId="42" xfId="36" applyNumberFormat="1" applyFont="1" applyFill="1" applyBorder="1">
      <alignment/>
      <protection/>
    </xf>
    <xf numFmtId="0" fontId="10" fillId="0" borderId="48" xfId="36" applyFont="1" applyFill="1" applyBorder="1">
      <alignment/>
      <protection/>
    </xf>
    <xf numFmtId="0" fontId="10" fillId="0" borderId="41" xfId="36" applyFont="1" applyFill="1" applyBorder="1">
      <alignment/>
      <protection/>
    </xf>
    <xf numFmtId="3" fontId="10" fillId="0" borderId="45" xfId="36" applyNumberFormat="1" applyFont="1" applyFill="1" applyBorder="1" applyAlignment="1">
      <alignment horizontal="left"/>
      <protection/>
    </xf>
    <xf numFmtId="0" fontId="18" fillId="36" borderId="72" xfId="36" applyFont="1" applyFill="1" applyBorder="1" applyAlignment="1">
      <alignment horizontal="left"/>
      <protection/>
    </xf>
    <xf numFmtId="168" fontId="10" fillId="45" borderId="31" xfId="36" applyNumberFormat="1" applyFont="1" applyFill="1" applyBorder="1" applyAlignment="1">
      <alignment horizontal="right" wrapText="1"/>
      <protection/>
    </xf>
    <xf numFmtId="168" fontId="10" fillId="0" borderId="31" xfId="36" applyNumberFormat="1" applyFont="1" applyFill="1" applyBorder="1" applyAlignment="1">
      <alignment wrapText="1"/>
      <protection/>
    </xf>
    <xf numFmtId="3" fontId="10" fillId="3" borderId="59" xfId="33" applyNumberFormat="1" applyFont="1" applyFill="1" applyBorder="1" applyAlignment="1" applyProtection="1">
      <alignment horizontal="right" wrapText="1"/>
      <protection/>
    </xf>
    <xf numFmtId="1" fontId="10" fillId="3" borderId="59" xfId="36" applyNumberFormat="1" applyFont="1" applyFill="1" applyBorder="1" applyAlignment="1">
      <alignment horizontal="right" wrapText="1"/>
      <protection/>
    </xf>
    <xf numFmtId="3" fontId="24" fillId="3" borderId="59" xfId="36" applyNumberFormat="1" applyFont="1" applyFill="1" applyBorder="1" applyAlignment="1">
      <alignment wrapText="1"/>
      <protection/>
    </xf>
    <xf numFmtId="3" fontId="16" fillId="3" borderId="59" xfId="36" applyNumberFormat="1" applyFont="1" applyFill="1" applyBorder="1">
      <alignment/>
      <protection/>
    </xf>
    <xf numFmtId="0" fontId="11" fillId="62" borderId="59" xfId="36" applyNumberFormat="1" applyFont="1" applyFill="1" applyBorder="1" applyAlignment="1">
      <alignment horizontal="right" wrapText="1"/>
      <protection/>
    </xf>
    <xf numFmtId="0" fontId="10" fillId="3" borderId="59" xfId="36" applyNumberFormat="1" applyFont="1" applyFill="1" applyBorder="1" applyAlignment="1">
      <alignment horizontal="right" wrapText="1"/>
      <protection/>
    </xf>
    <xf numFmtId="0" fontId="3" fillId="63" borderId="13" xfId="36" applyFont="1" applyFill="1" applyBorder="1">
      <alignment/>
      <protection/>
    </xf>
    <xf numFmtId="0" fontId="4" fillId="63" borderId="14" xfId="36" applyFont="1" applyFill="1" applyBorder="1">
      <alignment/>
      <protection/>
    </xf>
    <xf numFmtId="0" fontId="3" fillId="63" borderId="15" xfId="36" applyFont="1" applyFill="1" applyBorder="1">
      <alignment/>
      <protection/>
    </xf>
    <xf numFmtId="0" fontId="3" fillId="63" borderId="23" xfId="36" applyFont="1" applyFill="1" applyBorder="1">
      <alignment/>
      <protection/>
    </xf>
    <xf numFmtId="0" fontId="7" fillId="63" borderId="24" xfId="36" applyFont="1" applyFill="1" applyBorder="1">
      <alignment/>
      <protection/>
    </xf>
    <xf numFmtId="164" fontId="6" fillId="63" borderId="15" xfId="36" applyNumberFormat="1" applyFont="1" applyFill="1" applyBorder="1">
      <alignment/>
      <protection/>
    </xf>
    <xf numFmtId="0" fontId="3" fillId="64" borderId="13" xfId="36" applyFont="1" applyFill="1" applyBorder="1">
      <alignment/>
      <protection/>
    </xf>
    <xf numFmtId="0" fontId="4" fillId="64" borderId="14" xfId="36" applyFont="1" applyFill="1" applyBorder="1">
      <alignment/>
      <protection/>
    </xf>
    <xf numFmtId="0" fontId="3" fillId="64" borderId="15" xfId="36" applyFont="1" applyFill="1" applyBorder="1">
      <alignment/>
      <protection/>
    </xf>
    <xf numFmtId="0" fontId="3" fillId="64" borderId="23" xfId="36" applyFont="1" applyFill="1" applyBorder="1">
      <alignment/>
      <protection/>
    </xf>
    <xf numFmtId="0" fontId="7" fillId="64" borderId="24" xfId="36" applyFont="1" applyFill="1" applyBorder="1">
      <alignment/>
      <protection/>
    </xf>
    <xf numFmtId="164" fontId="6" fillId="64" borderId="15" xfId="36" applyNumberFormat="1" applyFont="1" applyFill="1" applyBorder="1">
      <alignment/>
      <protection/>
    </xf>
    <xf numFmtId="0" fontId="11" fillId="44" borderId="83" xfId="36" applyFont="1" applyFill="1" applyBorder="1">
      <alignment/>
      <protection/>
    </xf>
    <xf numFmtId="3" fontId="13" fillId="42" borderId="31" xfId="36" applyNumberFormat="1" applyFont="1" applyFill="1" applyBorder="1" applyAlignment="1">
      <alignment horizontal="right"/>
      <protection/>
    </xf>
    <xf numFmtId="3" fontId="13" fillId="42" borderId="31" xfId="36" applyNumberFormat="1" applyFont="1" applyFill="1" applyBorder="1">
      <alignment/>
      <protection/>
    </xf>
    <xf numFmtId="3" fontId="13" fillId="42" borderId="81" xfId="36" applyNumberFormat="1" applyFont="1" applyFill="1" applyBorder="1">
      <alignment/>
      <protection/>
    </xf>
    <xf numFmtId="0" fontId="10" fillId="43" borderId="83" xfId="36" applyFont="1" applyFill="1" applyBorder="1">
      <alignment/>
      <protection/>
    </xf>
    <xf numFmtId="3" fontId="11" fillId="42" borderId="31" xfId="36" applyNumberFormat="1" applyFont="1" applyFill="1" applyBorder="1" applyAlignment="1">
      <alignment horizontal="right"/>
      <protection/>
    </xf>
    <xf numFmtId="3" fontId="11" fillId="42" borderId="31" xfId="36" applyNumberFormat="1" applyFont="1" applyFill="1" applyBorder="1">
      <alignment/>
      <protection/>
    </xf>
    <xf numFmtId="3" fontId="11" fillId="42" borderId="81" xfId="36" applyNumberFormat="1" applyFont="1" applyFill="1" applyBorder="1">
      <alignment/>
      <protection/>
    </xf>
    <xf numFmtId="3" fontId="13" fillId="42" borderId="81" xfId="36" applyNumberFormat="1" applyFont="1" applyFill="1" applyBorder="1" applyAlignment="1">
      <alignment horizontal="right"/>
      <protection/>
    </xf>
    <xf numFmtId="0" fontId="11" fillId="65" borderId="29" xfId="36" applyFont="1" applyFill="1" applyBorder="1">
      <alignment/>
      <protection/>
    </xf>
    <xf numFmtId="0" fontId="11" fillId="65" borderId="54" xfId="36" applyFont="1" applyFill="1" applyBorder="1" applyAlignment="1">
      <alignment horizontal="left"/>
      <protection/>
    </xf>
    <xf numFmtId="0" fontId="11" fillId="65" borderId="29" xfId="36" applyFont="1" applyFill="1" applyBorder="1" applyAlignment="1">
      <alignment horizontal="left"/>
      <protection/>
    </xf>
    <xf numFmtId="3" fontId="11" fillId="65" borderId="29" xfId="36" applyNumberFormat="1" applyFont="1" applyFill="1" applyBorder="1">
      <alignment/>
      <protection/>
    </xf>
    <xf numFmtId="3" fontId="11" fillId="65" borderId="29" xfId="36" applyNumberFormat="1" applyFont="1" applyFill="1" applyBorder="1" applyAlignment="1">
      <alignment horizontal="right"/>
      <protection/>
    </xf>
    <xf numFmtId="3" fontId="11" fillId="65" borderId="79" xfId="36" applyNumberFormat="1" applyFont="1" applyFill="1" applyBorder="1">
      <alignment/>
      <protection/>
    </xf>
    <xf numFmtId="0" fontId="13" fillId="66" borderId="83" xfId="36" applyFont="1" applyFill="1" applyBorder="1">
      <alignment/>
      <protection/>
    </xf>
    <xf numFmtId="0" fontId="10" fillId="66" borderId="83" xfId="36" applyFont="1" applyFill="1" applyBorder="1">
      <alignment/>
      <protection/>
    </xf>
    <xf numFmtId="0" fontId="11" fillId="65" borderId="31" xfId="36" applyFont="1" applyFill="1" applyBorder="1" applyAlignment="1">
      <alignment horizontal="left"/>
      <protection/>
    </xf>
    <xf numFmtId="0" fontId="10" fillId="65" borderId="31" xfId="36" applyFont="1" applyFill="1" applyBorder="1">
      <alignment/>
      <protection/>
    </xf>
    <xf numFmtId="168" fontId="10" fillId="65" borderId="31" xfId="36" applyNumberFormat="1" applyFont="1" applyFill="1" applyBorder="1" applyAlignment="1">
      <alignment horizontal="right" wrapText="1"/>
      <protection/>
    </xf>
    <xf numFmtId="168" fontId="10" fillId="65" borderId="31" xfId="36" applyNumberFormat="1" applyFont="1" applyFill="1" applyBorder="1" applyAlignment="1">
      <alignment/>
      <protection/>
    </xf>
    <xf numFmtId="3" fontId="11" fillId="65" borderId="31" xfId="36" applyNumberFormat="1" applyFont="1" applyFill="1" applyBorder="1" applyAlignment="1">
      <alignment horizontal="center"/>
      <protection/>
    </xf>
    <xf numFmtId="3" fontId="11" fillId="65" borderId="81" xfId="36" applyNumberFormat="1" applyFont="1" applyFill="1" applyBorder="1" applyAlignment="1">
      <alignment horizontal="right"/>
      <protection/>
    </xf>
    <xf numFmtId="3" fontId="11" fillId="65" borderId="31" xfId="36" applyNumberFormat="1" applyFont="1" applyFill="1" applyBorder="1">
      <alignment/>
      <protection/>
    </xf>
    <xf numFmtId="3" fontId="11" fillId="65" borderId="31" xfId="36" applyNumberFormat="1" applyFont="1" applyFill="1" applyBorder="1" applyAlignment="1">
      <alignment horizontal="right"/>
      <protection/>
    </xf>
    <xf numFmtId="3" fontId="11" fillId="65" borderId="81" xfId="36" applyNumberFormat="1" applyFont="1" applyFill="1" applyBorder="1">
      <alignment/>
      <protection/>
    </xf>
    <xf numFmtId="0" fontId="11" fillId="59" borderId="31" xfId="36" applyFont="1" applyFill="1" applyBorder="1" applyAlignment="1">
      <alignment horizontal="center" vertical="center" wrapText="1"/>
      <protection/>
    </xf>
    <xf numFmtId="0" fontId="11" fillId="59" borderId="81" xfId="36" applyFont="1" applyFill="1" applyBorder="1" applyAlignment="1">
      <alignment horizontal="center" vertical="center" wrapText="1"/>
      <protection/>
    </xf>
    <xf numFmtId="0" fontId="11" fillId="59" borderId="31" xfId="36" applyFont="1" applyFill="1" applyBorder="1" applyAlignment="1">
      <alignment horizontal="right" vertical="center" wrapText="1"/>
      <protection/>
    </xf>
    <xf numFmtId="3" fontId="16" fillId="59" borderId="81" xfId="36" applyNumberFormat="1" applyFont="1" applyFill="1" applyBorder="1">
      <alignment/>
      <protection/>
    </xf>
    <xf numFmtId="0" fontId="16" fillId="0" borderId="83" xfId="36" applyFont="1" applyFill="1" applyBorder="1">
      <alignment/>
      <protection/>
    </xf>
    <xf numFmtId="3" fontId="16" fillId="67" borderId="81" xfId="36" applyNumberFormat="1" applyFont="1" applyFill="1" applyBorder="1">
      <alignment/>
      <protection/>
    </xf>
    <xf numFmtId="0" fontId="16" fillId="68" borderId="83" xfId="36" applyFont="1" applyFill="1" applyBorder="1">
      <alignment/>
      <protection/>
    </xf>
    <xf numFmtId="0" fontId="10" fillId="68" borderId="83" xfId="36" applyFont="1" applyFill="1" applyBorder="1">
      <alignment/>
      <protection/>
    </xf>
    <xf numFmtId="0" fontId="9" fillId="68" borderId="83" xfId="36" applyFont="1" applyFill="1" applyBorder="1">
      <alignment/>
      <protection/>
    </xf>
    <xf numFmtId="0" fontId="18" fillId="0" borderId="32" xfId="36" applyFont="1" applyFill="1" applyBorder="1" applyAlignment="1">
      <alignment horizontal="center"/>
      <protection/>
    </xf>
    <xf numFmtId="0" fontId="18" fillId="0" borderId="20" xfId="36" applyFont="1" applyFill="1" applyBorder="1" applyAlignment="1">
      <alignment horizontal="center"/>
      <protection/>
    </xf>
    <xf numFmtId="3" fontId="9" fillId="38" borderId="31" xfId="36" applyNumberFormat="1" applyFont="1" applyFill="1" applyBorder="1">
      <alignment/>
      <protection/>
    </xf>
    <xf numFmtId="3" fontId="9" fillId="67" borderId="81" xfId="36" applyNumberFormat="1" applyFont="1" applyFill="1" applyBorder="1">
      <alignment/>
      <protection/>
    </xf>
    <xf numFmtId="0" fontId="11" fillId="66" borderId="83" xfId="36" applyFont="1" applyFill="1" applyBorder="1">
      <alignment/>
      <protection/>
    </xf>
    <xf numFmtId="0" fontId="11" fillId="44" borderId="83" xfId="36" applyFont="1" applyFill="1" applyBorder="1" applyAlignment="1">
      <alignment horizontal="center"/>
      <protection/>
    </xf>
    <xf numFmtId="0" fontId="11" fillId="0" borderId="83" xfId="36" applyFont="1" applyFill="1" applyBorder="1" applyAlignment="1">
      <alignment horizontal="center"/>
      <protection/>
    </xf>
    <xf numFmtId="3" fontId="11" fillId="49" borderId="62" xfId="36" applyNumberFormat="1" applyFont="1" applyFill="1" applyBorder="1">
      <alignment/>
      <protection/>
    </xf>
    <xf numFmtId="0" fontId="11" fillId="69" borderId="83" xfId="36" applyFont="1" applyFill="1" applyBorder="1">
      <alignment/>
      <protection/>
    </xf>
    <xf numFmtId="3" fontId="13" fillId="54" borderId="59" xfId="36" applyNumberFormat="1" applyFont="1" applyFill="1" applyBorder="1">
      <alignment/>
      <protection/>
    </xf>
    <xf numFmtId="3" fontId="13" fillId="54" borderId="60" xfId="36" applyNumberFormat="1" applyFont="1" applyFill="1" applyBorder="1">
      <alignment/>
      <protection/>
    </xf>
    <xf numFmtId="0" fontId="11" fillId="55" borderId="83" xfId="36" applyFont="1" applyFill="1" applyBorder="1">
      <alignment/>
      <protection/>
    </xf>
    <xf numFmtId="3" fontId="16" fillId="61" borderId="62" xfId="36" applyNumberFormat="1" applyFont="1" applyFill="1" applyBorder="1">
      <alignment/>
      <protection/>
    </xf>
    <xf numFmtId="0" fontId="16" fillId="70" borderId="83" xfId="36" applyFont="1" applyFill="1" applyBorder="1">
      <alignment/>
      <protection/>
    </xf>
    <xf numFmtId="3" fontId="9" fillId="49" borderId="79" xfId="36" applyNumberFormat="1" applyFont="1" applyFill="1" applyBorder="1">
      <alignment/>
      <protection/>
    </xf>
    <xf numFmtId="0" fontId="9" fillId="69" borderId="83" xfId="36" applyFont="1" applyFill="1" applyBorder="1">
      <alignment/>
      <protection/>
    </xf>
    <xf numFmtId="168" fontId="11" fillId="57" borderId="81" xfId="36" applyNumberFormat="1" applyFont="1" applyFill="1" applyBorder="1" applyAlignment="1">
      <alignment horizontal="right" wrapText="1"/>
      <protection/>
    </xf>
    <xf numFmtId="3" fontId="13" fillId="54" borderId="91" xfId="36" applyNumberFormat="1" applyFont="1" applyFill="1" applyBorder="1">
      <alignment/>
      <protection/>
    </xf>
    <xf numFmtId="3" fontId="13" fillId="54" borderId="81" xfId="36" applyNumberFormat="1" applyFont="1" applyFill="1" applyBorder="1">
      <alignment/>
      <protection/>
    </xf>
    <xf numFmtId="0" fontId="13" fillId="55" borderId="83" xfId="36" applyFont="1" applyFill="1" applyBorder="1">
      <alignment/>
      <protection/>
    </xf>
    <xf numFmtId="0" fontId="11" fillId="0" borderId="83" xfId="36" applyNumberFormat="1" applyFont="1" applyFill="1" applyBorder="1">
      <alignment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66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C29" sqref="C29"/>
    </sheetView>
  </sheetViews>
  <sheetFormatPr defaultColWidth="8.7109375" defaultRowHeight="12.75"/>
  <cols>
    <col min="1" max="1" width="20.00390625" style="1" customWidth="1"/>
    <col min="2" max="2" width="23.421875" style="1" customWidth="1"/>
    <col min="3" max="3" width="19.140625" style="1" customWidth="1"/>
    <col min="4" max="4" width="19.00390625" style="1" customWidth="1"/>
    <col min="5" max="5" width="1.421875" style="1" customWidth="1"/>
    <col min="6" max="16384" width="8.7109375" style="1" customWidth="1"/>
  </cols>
  <sheetData>
    <row r="1" spans="1:5" ht="12.75">
      <c r="A1" s="2"/>
      <c r="B1" s="2"/>
      <c r="C1" s="2"/>
      <c r="D1" s="2"/>
      <c r="E1" s="2"/>
    </row>
    <row r="2" spans="1:5" ht="30.75" customHeight="1">
      <c r="A2" s="3" t="s">
        <v>217</v>
      </c>
      <c r="B2" s="2"/>
      <c r="C2" s="2"/>
      <c r="D2" s="2"/>
      <c r="E2" s="4"/>
    </row>
    <row r="4" ht="15.75">
      <c r="A4" s="5" t="s">
        <v>7</v>
      </c>
    </row>
    <row r="6" spans="1:5" ht="15.75">
      <c r="A6" s="6" t="s">
        <v>0</v>
      </c>
      <c r="B6" s="7"/>
      <c r="C6" s="8" t="s">
        <v>1</v>
      </c>
      <c r="D6" s="8" t="s">
        <v>2</v>
      </c>
      <c r="E6" s="9"/>
    </row>
    <row r="7" spans="1:5" ht="15">
      <c r="A7" s="716" t="s">
        <v>3</v>
      </c>
      <c r="B7" s="716"/>
      <c r="C7" s="10">
        <v>48047</v>
      </c>
      <c r="D7" s="10">
        <v>42200</v>
      </c>
      <c r="E7" s="11"/>
    </row>
    <row r="8" spans="1:5" ht="15" hidden="1">
      <c r="A8" s="12"/>
      <c r="B8" s="13"/>
      <c r="C8" s="14"/>
      <c r="D8" s="14"/>
      <c r="E8" s="11"/>
    </row>
    <row r="9" spans="1:5" ht="15.75" hidden="1">
      <c r="A9" s="15"/>
      <c r="B9" s="16"/>
      <c r="C9" s="17"/>
      <c r="D9" s="17"/>
      <c r="E9" s="11"/>
    </row>
    <row r="10" spans="1:5" ht="15">
      <c r="A10" s="715" t="s">
        <v>4</v>
      </c>
      <c r="B10" s="715"/>
      <c r="C10" s="10">
        <v>600</v>
      </c>
      <c r="D10" s="10">
        <v>2447</v>
      </c>
      <c r="E10" s="11"/>
    </row>
    <row r="11" spans="1:5" ht="15" hidden="1">
      <c r="A11" s="12"/>
      <c r="B11" s="13"/>
      <c r="C11" s="14"/>
      <c r="D11" s="14"/>
      <c r="E11" s="11"/>
    </row>
    <row r="12" spans="1:5" ht="15.75" hidden="1">
      <c r="A12" s="18"/>
      <c r="B12" s="19"/>
      <c r="C12" s="17"/>
      <c r="D12" s="17"/>
      <c r="E12" s="11"/>
    </row>
    <row r="13" spans="1:5" ht="15.75">
      <c r="A13" s="15" t="s">
        <v>5</v>
      </c>
      <c r="B13" s="16"/>
      <c r="C13" s="20">
        <v>0</v>
      </c>
      <c r="D13" s="21">
        <v>4000</v>
      </c>
      <c r="E13" s="11"/>
    </row>
    <row r="14" spans="1:5" ht="15.75">
      <c r="A14" s="22" t="s">
        <v>6</v>
      </c>
      <c r="B14" s="23"/>
      <c r="C14" s="24">
        <f>C7+C110+C13</f>
        <v>48047</v>
      </c>
      <c r="D14" s="24">
        <f>D7+D10+D13</f>
        <v>48647</v>
      </c>
      <c r="E14" s="25"/>
    </row>
    <row r="15" ht="12.75">
      <c r="A15" s="11"/>
    </row>
    <row r="17" ht="13.5" customHeight="1">
      <c r="A17" s="26"/>
    </row>
    <row r="18" ht="15" customHeight="1">
      <c r="A18" s="27" t="s">
        <v>8</v>
      </c>
    </row>
    <row r="20" spans="1:4" ht="15.75">
      <c r="A20" s="780" t="s">
        <v>0</v>
      </c>
      <c r="B20" s="781"/>
      <c r="C20" s="782" t="s">
        <v>1</v>
      </c>
      <c r="D20" s="782" t="s">
        <v>2</v>
      </c>
    </row>
    <row r="21" spans="1:4" ht="15">
      <c r="A21" s="714" t="s">
        <v>3</v>
      </c>
      <c r="B21" s="714"/>
      <c r="C21" s="28">
        <v>49368</v>
      </c>
      <c r="D21" s="28">
        <v>49368</v>
      </c>
    </row>
    <row r="22" spans="1:4" ht="7.5" customHeight="1" hidden="1">
      <c r="A22" s="29"/>
      <c r="B22" s="30"/>
      <c r="C22" s="31"/>
      <c r="D22" s="31"/>
    </row>
    <row r="23" spans="1:4" ht="15.75" hidden="1">
      <c r="A23" s="15"/>
      <c r="B23" s="16"/>
      <c r="C23" s="17"/>
      <c r="D23" s="17"/>
    </row>
    <row r="24" spans="1:4" ht="15">
      <c r="A24" s="715" t="s">
        <v>4</v>
      </c>
      <c r="B24" s="715"/>
      <c r="C24" s="10">
        <v>0</v>
      </c>
      <c r="D24" s="10">
        <v>0</v>
      </c>
    </row>
    <row r="25" spans="1:4" ht="15" hidden="1">
      <c r="A25" s="12"/>
      <c r="B25" s="13"/>
      <c r="C25" s="14"/>
      <c r="D25" s="14"/>
    </row>
    <row r="26" spans="1:4" ht="15.75" hidden="1">
      <c r="A26" s="18"/>
      <c r="B26" s="19"/>
      <c r="C26" s="17"/>
      <c r="D26" s="17"/>
    </row>
    <row r="27" spans="1:4" ht="15.75">
      <c r="A27" s="32" t="s">
        <v>5</v>
      </c>
      <c r="B27" s="33"/>
      <c r="C27" s="20">
        <v>8000</v>
      </c>
      <c r="D27" s="21">
        <v>8000</v>
      </c>
    </row>
    <row r="28" spans="1:4" ht="15.75">
      <c r="A28" s="783" t="s">
        <v>6</v>
      </c>
      <c r="B28" s="784"/>
      <c r="C28" s="785">
        <f>C21+C24+C27</f>
        <v>57368</v>
      </c>
      <c r="D28" s="785">
        <f>D21+D24+D27</f>
        <v>57368</v>
      </c>
    </row>
    <row r="29" ht="12.75">
      <c r="D29" s="34"/>
    </row>
    <row r="30" ht="12.75">
      <c r="D30" s="34"/>
    </row>
    <row r="31" spans="1:4" ht="15.75">
      <c r="A31" s="5" t="s">
        <v>9</v>
      </c>
      <c r="D31" s="34"/>
    </row>
    <row r="32" ht="12.75">
      <c r="D32" s="34"/>
    </row>
    <row r="33" spans="1:4" ht="15.75">
      <c r="A33" s="774" t="s">
        <v>0</v>
      </c>
      <c r="B33" s="775"/>
      <c r="C33" s="776" t="s">
        <v>1</v>
      </c>
      <c r="D33" s="776" t="s">
        <v>2</v>
      </c>
    </row>
    <row r="34" spans="1:4" ht="15">
      <c r="A34" s="714" t="s">
        <v>3</v>
      </c>
      <c r="B34" s="714"/>
      <c r="C34" s="28">
        <v>49553</v>
      </c>
      <c r="D34" s="28">
        <v>49553</v>
      </c>
    </row>
    <row r="35" spans="1:4" ht="15" hidden="1">
      <c r="A35" s="29"/>
      <c r="B35" s="30"/>
      <c r="C35" s="31"/>
      <c r="D35" s="31"/>
    </row>
    <row r="36" spans="1:4" ht="15.75" hidden="1">
      <c r="A36" s="15"/>
      <c r="B36" s="16"/>
      <c r="C36" s="17"/>
      <c r="D36" s="17"/>
    </row>
    <row r="37" spans="1:4" ht="15">
      <c r="A37" s="715" t="s">
        <v>4</v>
      </c>
      <c r="B37" s="715"/>
      <c r="C37" s="10">
        <v>0</v>
      </c>
      <c r="D37" s="10">
        <v>0</v>
      </c>
    </row>
    <row r="38" spans="1:4" ht="15" hidden="1">
      <c r="A38" s="12"/>
      <c r="B38" s="13"/>
      <c r="C38" s="14"/>
      <c r="D38" s="14"/>
    </row>
    <row r="39" spans="1:4" ht="15.75" hidden="1">
      <c r="A39" s="18"/>
      <c r="B39" s="19"/>
      <c r="C39" s="17"/>
      <c r="D39" s="17"/>
    </row>
    <row r="40" spans="1:4" ht="15">
      <c r="A40" s="32" t="s">
        <v>5</v>
      </c>
      <c r="B40" s="16"/>
      <c r="C40" s="20">
        <v>5000</v>
      </c>
      <c r="D40" s="21">
        <v>5000</v>
      </c>
    </row>
    <row r="41" spans="1:4" ht="15.75">
      <c r="A41" s="777" t="s">
        <v>6</v>
      </c>
      <c r="B41" s="778"/>
      <c r="C41" s="779">
        <f>C34+C37+C40</f>
        <v>54553</v>
      </c>
      <c r="D41" s="779">
        <f>D34+D37+D40</f>
        <v>54553</v>
      </c>
    </row>
    <row r="44" ht="15.75">
      <c r="A44" s="5" t="s">
        <v>220</v>
      </c>
    </row>
    <row r="46" spans="1:4" ht="15.75">
      <c r="A46" s="35" t="s">
        <v>0</v>
      </c>
      <c r="B46" s="36"/>
      <c r="C46" s="37" t="s">
        <v>1</v>
      </c>
      <c r="D46" s="37" t="s">
        <v>2</v>
      </c>
    </row>
    <row r="47" spans="1:4" ht="15">
      <c r="A47" s="714" t="s">
        <v>3</v>
      </c>
      <c r="B47" s="714"/>
      <c r="C47" s="28">
        <v>49553</v>
      </c>
      <c r="D47" s="28">
        <v>49553</v>
      </c>
    </row>
    <row r="48" spans="1:4" ht="15" hidden="1">
      <c r="A48" s="29"/>
      <c r="B48" s="30"/>
      <c r="C48" s="31"/>
      <c r="D48" s="31"/>
    </row>
    <row r="49" spans="1:4" ht="15.75" hidden="1">
      <c r="A49" s="15"/>
      <c r="B49" s="16"/>
      <c r="C49" s="17"/>
      <c r="D49" s="17"/>
    </row>
    <row r="50" spans="1:4" ht="15">
      <c r="A50" s="715" t="s">
        <v>4</v>
      </c>
      <c r="B50" s="715"/>
      <c r="C50" s="10">
        <v>0</v>
      </c>
      <c r="D50" s="10">
        <v>0</v>
      </c>
    </row>
    <row r="51" spans="1:4" ht="15" hidden="1">
      <c r="A51" s="12"/>
      <c r="B51" s="13"/>
      <c r="C51" s="14"/>
      <c r="D51" s="14"/>
    </row>
    <row r="52" spans="1:4" ht="15.75" hidden="1">
      <c r="A52" s="18"/>
      <c r="B52" s="19"/>
      <c r="C52" s="17"/>
      <c r="D52" s="17"/>
    </row>
    <row r="53" spans="1:4" ht="15">
      <c r="A53" s="32" t="s">
        <v>5</v>
      </c>
      <c r="B53" s="16"/>
      <c r="C53" s="20">
        <v>5000</v>
      </c>
      <c r="D53" s="21">
        <v>5000</v>
      </c>
    </row>
    <row r="54" spans="1:4" ht="15.75">
      <c r="A54" s="38" t="s">
        <v>6</v>
      </c>
      <c r="B54" s="39"/>
      <c r="C54" s="40">
        <f>C47+C50+C53</f>
        <v>54553</v>
      </c>
      <c r="D54" s="40">
        <f>D47+D50+D53</f>
        <v>54553</v>
      </c>
    </row>
    <row r="56" spans="1:4" ht="12.75">
      <c r="A56" s="1" t="s">
        <v>10</v>
      </c>
      <c r="D56" s="41">
        <v>42702</v>
      </c>
    </row>
    <row r="57" spans="1:4" ht="12.75">
      <c r="A57" s="1" t="s">
        <v>11</v>
      </c>
      <c r="D57" s="41"/>
    </row>
    <row r="58" spans="1:4" ht="12.75">
      <c r="A58" s="1" t="s">
        <v>12</v>
      </c>
      <c r="D58" s="41">
        <v>42702</v>
      </c>
    </row>
    <row r="59" spans="1:4" ht="12.75">
      <c r="A59" s="1" t="s">
        <v>13</v>
      </c>
      <c r="D59" s="41"/>
    </row>
    <row r="60" spans="1:4" ht="12.75">
      <c r="A60" s="1" t="s">
        <v>14</v>
      </c>
      <c r="D60" s="41"/>
    </row>
    <row r="62" ht="12.75">
      <c r="D62" s="34"/>
    </row>
    <row r="63" ht="12.75">
      <c r="D63" s="34"/>
    </row>
    <row r="64" ht="12.75">
      <c r="D64" s="34"/>
    </row>
    <row r="65" ht="12.75">
      <c r="D65" s="34"/>
    </row>
  </sheetData>
  <sheetProtection selectLockedCells="1" selectUnlockedCells="1"/>
  <mergeCells count="8">
    <mergeCell ref="A47:B47"/>
    <mergeCell ref="A50:B50"/>
    <mergeCell ref="A7:B7"/>
    <mergeCell ref="A10:B10"/>
    <mergeCell ref="A21:B21"/>
    <mergeCell ref="A24:B24"/>
    <mergeCell ref="A34:B34"/>
    <mergeCell ref="A37:B37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4"/>
  <sheetViews>
    <sheetView zoomScaleSheetLayoutView="100" zoomScalePageLayoutView="0" workbookViewId="0" topLeftCell="A1">
      <selection activeCell="L59" sqref="L59:N59"/>
    </sheetView>
  </sheetViews>
  <sheetFormatPr defaultColWidth="9.140625" defaultRowHeight="12.75"/>
  <cols>
    <col min="1" max="1" width="8.00390625" style="42" customWidth="1"/>
    <col min="2" max="2" width="4.421875" style="42" customWidth="1"/>
    <col min="3" max="3" width="50.57421875" style="43" customWidth="1"/>
    <col min="4" max="5" width="0" style="43" hidden="1" customWidth="1"/>
    <col min="6" max="7" width="1.57421875" style="43" hidden="1" customWidth="1"/>
    <col min="8" max="8" width="10.7109375" style="43" customWidth="1"/>
    <col min="9" max="9" width="4.8515625" style="43" customWidth="1"/>
    <col min="10" max="12" width="10.7109375" style="43" customWidth="1"/>
    <col min="13" max="16384" width="9.140625" style="43" customWidth="1"/>
  </cols>
  <sheetData>
    <row r="1" spans="1:12" ht="1.5" customHeight="1">
      <c r="A1" s="44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 ht="19.5" customHeight="1" thickBot="1" thickTop="1">
      <c r="A2" s="46"/>
      <c r="B2" s="47"/>
      <c r="C2" s="48" t="s">
        <v>223</v>
      </c>
      <c r="D2" s="48"/>
      <c r="E2" s="48"/>
      <c r="F2" s="48"/>
      <c r="G2" s="48"/>
      <c r="H2" s="48"/>
      <c r="I2" s="48"/>
      <c r="J2" s="49"/>
      <c r="K2" s="49"/>
      <c r="L2" s="497"/>
      <c r="M2" s="514"/>
      <c r="N2" s="517"/>
    </row>
    <row r="3" spans="1:14" ht="11.25" customHeight="1" hidden="1">
      <c r="A3" s="50"/>
      <c r="B3" s="44"/>
      <c r="C3" s="45"/>
      <c r="D3" s="45"/>
      <c r="E3" s="45"/>
      <c r="F3" s="45"/>
      <c r="G3" s="45"/>
      <c r="H3" s="45"/>
      <c r="I3" s="45"/>
      <c r="J3" s="51"/>
      <c r="K3" s="51"/>
      <c r="L3" s="45"/>
      <c r="M3" s="514"/>
      <c r="N3" s="518"/>
    </row>
    <row r="4" spans="1:14" s="55" customFormat="1" ht="6.75" customHeight="1" hidden="1">
      <c r="A4" s="52"/>
      <c r="B4" s="52"/>
      <c r="C4" s="53"/>
      <c r="D4" s="53"/>
      <c r="E4" s="53"/>
      <c r="F4" s="53"/>
      <c r="G4" s="53"/>
      <c r="H4" s="53"/>
      <c r="I4" s="53"/>
      <c r="J4" s="54"/>
      <c r="K4" s="54"/>
      <c r="L4" s="53"/>
      <c r="M4" s="515"/>
      <c r="N4" s="519"/>
    </row>
    <row r="5" spans="1:14" s="55" customFormat="1" ht="21" customHeight="1" thickBot="1">
      <c r="A5" s="717" t="s">
        <v>15</v>
      </c>
      <c r="B5" s="717"/>
      <c r="C5" s="717"/>
      <c r="D5" s="718" t="s">
        <v>16</v>
      </c>
      <c r="E5" s="718"/>
      <c r="F5" s="56" t="s">
        <v>17</v>
      </c>
      <c r="G5" s="57" t="s">
        <v>18</v>
      </c>
      <c r="H5" s="521" t="s">
        <v>17</v>
      </c>
      <c r="I5" s="520"/>
      <c r="J5" s="520"/>
      <c r="K5" s="520"/>
      <c r="L5" s="520"/>
      <c r="M5" s="721"/>
      <c r="N5" s="722"/>
    </row>
    <row r="6" spans="1:14" s="55" customFormat="1" ht="12.75" customHeight="1" thickBot="1">
      <c r="A6" s="717"/>
      <c r="B6" s="717"/>
      <c r="C6" s="717"/>
      <c r="D6" s="58">
        <v>2010</v>
      </c>
      <c r="E6" s="58">
        <v>2011</v>
      </c>
      <c r="F6" s="58">
        <v>2013</v>
      </c>
      <c r="G6" s="58">
        <v>2012</v>
      </c>
      <c r="H6" s="59">
        <v>2014</v>
      </c>
      <c r="I6" s="59" t="s">
        <v>19</v>
      </c>
      <c r="J6" s="59">
        <v>2015</v>
      </c>
      <c r="K6" s="59">
        <v>2016</v>
      </c>
      <c r="L6" s="456">
        <v>2017</v>
      </c>
      <c r="M6" s="504">
        <v>2018</v>
      </c>
      <c r="N6" s="504">
        <v>2019</v>
      </c>
    </row>
    <row r="7" spans="1:14" s="55" customFormat="1" ht="12" customHeight="1">
      <c r="A7" s="719" t="s">
        <v>20</v>
      </c>
      <c r="B7" s="719"/>
      <c r="C7" s="719"/>
      <c r="D7" s="60"/>
      <c r="E7" s="60"/>
      <c r="F7" s="60">
        <f>F8+F9+F14</f>
        <v>53365</v>
      </c>
      <c r="G7" s="60"/>
      <c r="H7" s="505">
        <f>H8+H9+H14</f>
        <v>54365</v>
      </c>
      <c r="I7" s="505"/>
      <c r="J7" s="505">
        <f>J8+J9+J14</f>
        <v>46550</v>
      </c>
      <c r="K7" s="505">
        <f>K8+K9+K14</f>
        <v>47930</v>
      </c>
      <c r="L7" s="506">
        <f>L8+L9+L14</f>
        <v>47930</v>
      </c>
      <c r="M7" s="507">
        <f>M8+M9+M14</f>
        <v>47930</v>
      </c>
      <c r="N7" s="507">
        <v>47930</v>
      </c>
    </row>
    <row r="8" spans="1:14" s="66" customFormat="1" ht="12" customHeight="1">
      <c r="A8" s="61" t="s">
        <v>21</v>
      </c>
      <c r="B8" s="62" t="s">
        <v>22</v>
      </c>
      <c r="C8" s="63" t="s">
        <v>23</v>
      </c>
      <c r="D8" s="64"/>
      <c r="E8" s="64"/>
      <c r="F8" s="65">
        <v>11000</v>
      </c>
      <c r="G8" s="64"/>
      <c r="H8" s="65">
        <v>12000</v>
      </c>
      <c r="I8" s="65"/>
      <c r="J8" s="65">
        <v>17000</v>
      </c>
      <c r="K8" s="65">
        <v>17000</v>
      </c>
      <c r="L8" s="459">
        <v>17000</v>
      </c>
      <c r="M8" s="502">
        <v>17000</v>
      </c>
      <c r="N8" s="502">
        <v>17000</v>
      </c>
    </row>
    <row r="9" spans="1:14" s="66" customFormat="1" ht="12" customHeight="1">
      <c r="A9" s="67">
        <v>121001</v>
      </c>
      <c r="B9" s="68">
        <v>41</v>
      </c>
      <c r="C9" s="63" t="s">
        <v>24</v>
      </c>
      <c r="D9" s="64"/>
      <c r="E9" s="64"/>
      <c r="F9" s="65">
        <v>41400</v>
      </c>
      <c r="G9" s="64"/>
      <c r="H9" s="65">
        <v>41400</v>
      </c>
      <c r="I9" s="65"/>
      <c r="J9" s="65">
        <v>28600</v>
      </c>
      <c r="K9" s="65">
        <v>30000</v>
      </c>
      <c r="L9" s="459">
        <v>30000</v>
      </c>
      <c r="M9" s="502">
        <v>30000</v>
      </c>
      <c r="N9" s="502">
        <v>3000</v>
      </c>
    </row>
    <row r="10" spans="1:14" s="55" customFormat="1" ht="12" customHeight="1" hidden="1">
      <c r="A10" s="67">
        <v>121001</v>
      </c>
      <c r="B10" s="68"/>
      <c r="C10" s="63" t="s">
        <v>25</v>
      </c>
      <c r="D10" s="64"/>
      <c r="E10" s="64"/>
      <c r="F10" s="63"/>
      <c r="G10" s="64"/>
      <c r="H10" s="69"/>
      <c r="I10" s="69"/>
      <c r="J10" s="70"/>
      <c r="K10" s="70"/>
      <c r="L10" s="475"/>
      <c r="M10" s="501"/>
      <c r="N10" s="501"/>
    </row>
    <row r="11" spans="1:14" s="55" customFormat="1" ht="12" customHeight="1" hidden="1">
      <c r="A11" s="67">
        <v>121002</v>
      </c>
      <c r="B11" s="68"/>
      <c r="C11" s="63" t="s">
        <v>26</v>
      </c>
      <c r="D11" s="64"/>
      <c r="E11" s="64"/>
      <c r="F11" s="63"/>
      <c r="G11" s="64"/>
      <c r="H11" s="69"/>
      <c r="I11" s="69"/>
      <c r="J11" s="70"/>
      <c r="K11" s="70"/>
      <c r="L11" s="475"/>
      <c r="M11" s="501"/>
      <c r="N11" s="501"/>
    </row>
    <row r="12" spans="1:14" s="55" customFormat="1" ht="12" customHeight="1" hidden="1">
      <c r="A12" s="67" t="s">
        <v>27</v>
      </c>
      <c r="B12" s="68"/>
      <c r="C12" s="63" t="s">
        <v>28</v>
      </c>
      <c r="D12" s="64"/>
      <c r="E12" s="64"/>
      <c r="F12" s="63"/>
      <c r="G12" s="64"/>
      <c r="H12" s="69"/>
      <c r="I12" s="69"/>
      <c r="J12" s="70"/>
      <c r="K12" s="70"/>
      <c r="L12" s="475"/>
      <c r="M12" s="501"/>
      <c r="N12" s="501"/>
    </row>
    <row r="13" spans="1:14" s="55" customFormat="1" ht="12" customHeight="1" hidden="1">
      <c r="A13" s="67" t="s">
        <v>29</v>
      </c>
      <c r="B13" s="68"/>
      <c r="C13" s="63" t="s">
        <v>30</v>
      </c>
      <c r="D13" s="64"/>
      <c r="E13" s="64"/>
      <c r="F13" s="63"/>
      <c r="G13" s="64"/>
      <c r="H13" s="69"/>
      <c r="I13" s="69"/>
      <c r="J13" s="70"/>
      <c r="K13" s="70"/>
      <c r="L13" s="475"/>
      <c r="M13" s="501"/>
      <c r="N13" s="501"/>
    </row>
    <row r="14" spans="1:14" s="55" customFormat="1" ht="12" customHeight="1">
      <c r="A14" s="67">
        <v>121002</v>
      </c>
      <c r="B14" s="71">
        <v>41</v>
      </c>
      <c r="C14" s="63" t="s">
        <v>31</v>
      </c>
      <c r="D14" s="64"/>
      <c r="E14" s="64"/>
      <c r="F14" s="65">
        <v>965</v>
      </c>
      <c r="G14" s="64"/>
      <c r="H14" s="65">
        <v>965</v>
      </c>
      <c r="I14" s="65"/>
      <c r="J14" s="65">
        <v>950</v>
      </c>
      <c r="K14" s="65">
        <v>930</v>
      </c>
      <c r="L14" s="459">
        <v>930</v>
      </c>
      <c r="M14" s="501">
        <v>930</v>
      </c>
      <c r="N14" s="501">
        <v>930</v>
      </c>
    </row>
    <row r="15" spans="1:14" s="55" customFormat="1" ht="12" customHeight="1">
      <c r="A15" s="720" t="s">
        <v>32</v>
      </c>
      <c r="B15" s="720"/>
      <c r="C15" s="720"/>
      <c r="D15" s="72"/>
      <c r="E15" s="72"/>
      <c r="F15" s="73">
        <f>F16+F17</f>
        <v>710</v>
      </c>
      <c r="G15" s="72"/>
      <c r="H15" s="787">
        <f>H16+H17</f>
        <v>710</v>
      </c>
      <c r="I15" s="787"/>
      <c r="J15" s="788">
        <f>J16+J17</f>
        <v>770</v>
      </c>
      <c r="K15" s="788">
        <f>K16+K17</f>
        <v>750</v>
      </c>
      <c r="L15" s="789">
        <f>L16+L17</f>
        <v>750</v>
      </c>
      <c r="M15" s="508">
        <f>M16+M17</f>
        <v>750</v>
      </c>
      <c r="N15" s="507">
        <v>750</v>
      </c>
    </row>
    <row r="16" spans="1:14" s="66" customFormat="1" ht="12" customHeight="1">
      <c r="A16" s="61" t="s">
        <v>33</v>
      </c>
      <c r="B16" s="62" t="s">
        <v>22</v>
      </c>
      <c r="C16" s="63" t="s">
        <v>34</v>
      </c>
      <c r="D16" s="64"/>
      <c r="E16" s="64"/>
      <c r="F16" s="65">
        <v>80</v>
      </c>
      <c r="G16" s="64"/>
      <c r="H16" s="65">
        <v>80</v>
      </c>
      <c r="I16" s="65"/>
      <c r="J16" s="65">
        <v>70</v>
      </c>
      <c r="K16" s="65">
        <v>70</v>
      </c>
      <c r="L16" s="459">
        <v>70</v>
      </c>
      <c r="M16" s="502">
        <v>70</v>
      </c>
      <c r="N16" s="502">
        <v>70</v>
      </c>
    </row>
    <row r="17" spans="1:14" s="66" customFormat="1" ht="12" customHeight="1">
      <c r="A17" s="61" t="s">
        <v>35</v>
      </c>
      <c r="B17" s="62" t="s">
        <v>22</v>
      </c>
      <c r="C17" s="63" t="s">
        <v>36</v>
      </c>
      <c r="D17" s="64"/>
      <c r="E17" s="64"/>
      <c r="F17" s="65">
        <v>630</v>
      </c>
      <c r="G17" s="64"/>
      <c r="H17" s="65">
        <v>630</v>
      </c>
      <c r="I17" s="65"/>
      <c r="J17" s="65">
        <v>700</v>
      </c>
      <c r="K17" s="65">
        <v>680</v>
      </c>
      <c r="L17" s="459">
        <v>680</v>
      </c>
      <c r="M17" s="502">
        <v>680</v>
      </c>
      <c r="N17" s="502">
        <v>680</v>
      </c>
    </row>
    <row r="18" spans="1:14" s="55" customFormat="1" ht="0.75" customHeight="1">
      <c r="A18" s="61" t="s">
        <v>37</v>
      </c>
      <c r="B18" s="62" t="s">
        <v>22</v>
      </c>
      <c r="C18" s="63" t="s">
        <v>38</v>
      </c>
      <c r="D18" s="63"/>
      <c r="E18" s="63"/>
      <c r="F18" s="65" t="e">
        <f>NA()</f>
        <v>#N/A</v>
      </c>
      <c r="G18" s="63"/>
      <c r="H18" s="65" t="e">
        <f>NA()</f>
        <v>#N/A</v>
      </c>
      <c r="I18" s="65"/>
      <c r="J18" s="65" t="e">
        <f>NA()</f>
        <v>#N/A</v>
      </c>
      <c r="K18" s="65"/>
      <c r="L18" s="459" t="e">
        <f>NA()</f>
        <v>#N/A</v>
      </c>
      <c r="M18" s="501"/>
      <c r="N18" s="501">
        <v>332</v>
      </c>
    </row>
    <row r="19" spans="1:14" s="55" customFormat="1" ht="12" customHeight="1">
      <c r="A19" s="720" t="s">
        <v>39</v>
      </c>
      <c r="B19" s="720"/>
      <c r="C19" s="720"/>
      <c r="D19" s="72"/>
      <c r="E19" s="72"/>
      <c r="F19" s="74">
        <f>SUM(F20+F21+F23)</f>
        <v>337</v>
      </c>
      <c r="G19" s="72"/>
      <c r="H19" s="787">
        <f>H20+H21+H23+H24</f>
        <v>337</v>
      </c>
      <c r="I19" s="787"/>
      <c r="J19" s="787">
        <f>J20+J21+J23+J24</f>
        <v>337</v>
      </c>
      <c r="K19" s="787">
        <f>K20+K21+K23</f>
        <v>337</v>
      </c>
      <c r="L19" s="794">
        <f>L20+L21+L23+L24</f>
        <v>332</v>
      </c>
      <c r="M19" s="508">
        <f>M20+M21+M23</f>
        <v>332</v>
      </c>
      <c r="N19" s="507">
        <v>332</v>
      </c>
    </row>
    <row r="20" spans="1:15" s="55" customFormat="1" ht="12" customHeight="1">
      <c r="A20" s="75">
        <v>211003</v>
      </c>
      <c r="B20" s="76">
        <v>41</v>
      </c>
      <c r="C20" s="77" t="s">
        <v>40</v>
      </c>
      <c r="D20" s="78"/>
      <c r="E20" s="78"/>
      <c r="F20" s="65">
        <v>0</v>
      </c>
      <c r="G20" s="78"/>
      <c r="H20" s="65">
        <v>0</v>
      </c>
      <c r="I20" s="65"/>
      <c r="J20" s="65">
        <v>0</v>
      </c>
      <c r="K20" s="65">
        <f>-K21337</f>
        <v>0</v>
      </c>
      <c r="L20" s="459">
        <v>0</v>
      </c>
      <c r="M20" s="501">
        <v>0</v>
      </c>
      <c r="N20" s="501">
        <v>0</v>
      </c>
      <c r="O20" s="516"/>
    </row>
    <row r="21" spans="1:14" s="55" customFormat="1" ht="12" customHeight="1">
      <c r="A21" s="67">
        <v>212002</v>
      </c>
      <c r="B21" s="68">
        <v>41</v>
      </c>
      <c r="C21" s="63" t="s">
        <v>41</v>
      </c>
      <c r="D21" s="64"/>
      <c r="E21" s="64"/>
      <c r="F21" s="65">
        <v>337</v>
      </c>
      <c r="G21" s="64"/>
      <c r="H21" s="65">
        <v>337</v>
      </c>
      <c r="I21" s="65"/>
      <c r="J21" s="65">
        <v>337</v>
      </c>
      <c r="K21" s="65">
        <v>337</v>
      </c>
      <c r="L21" s="459">
        <v>332</v>
      </c>
      <c r="M21" s="501">
        <v>332</v>
      </c>
      <c r="N21" s="501">
        <v>332</v>
      </c>
    </row>
    <row r="22" spans="1:14" s="55" customFormat="1" ht="12" customHeight="1" hidden="1">
      <c r="A22" s="79" t="s">
        <v>42</v>
      </c>
      <c r="B22" s="71"/>
      <c r="C22" s="63" t="s">
        <v>43</v>
      </c>
      <c r="D22" s="64"/>
      <c r="E22" s="64"/>
      <c r="F22" s="63"/>
      <c r="G22" s="64"/>
      <c r="H22" s="69"/>
      <c r="I22" s="69"/>
      <c r="J22" s="63"/>
      <c r="K22" s="63"/>
      <c r="L22" s="498"/>
      <c r="M22" s="501"/>
      <c r="N22" s="501"/>
    </row>
    <row r="23" spans="1:14" s="55" customFormat="1" ht="13.5" customHeight="1">
      <c r="A23" s="725">
        <v>212003</v>
      </c>
      <c r="B23" s="726">
        <v>41</v>
      </c>
      <c r="C23" s="727" t="s">
        <v>44</v>
      </c>
      <c r="D23" s="64"/>
      <c r="E23" s="64"/>
      <c r="F23" s="723">
        <v>0</v>
      </c>
      <c r="G23" s="64"/>
      <c r="H23" s="723">
        <v>0</v>
      </c>
      <c r="I23" s="65"/>
      <c r="J23" s="723">
        <v>0</v>
      </c>
      <c r="K23" s="65"/>
      <c r="L23" s="724">
        <v>0</v>
      </c>
      <c r="M23" s="501">
        <v>0</v>
      </c>
      <c r="N23" s="501">
        <v>0</v>
      </c>
    </row>
    <row r="24" spans="1:14" s="55" customFormat="1" ht="7.5" customHeight="1" hidden="1">
      <c r="A24" s="725"/>
      <c r="B24" s="726"/>
      <c r="C24" s="727"/>
      <c r="D24" s="64"/>
      <c r="E24" s="64"/>
      <c r="F24" s="723"/>
      <c r="G24" s="64"/>
      <c r="H24" s="723"/>
      <c r="I24" s="65"/>
      <c r="J24" s="723"/>
      <c r="K24" s="65"/>
      <c r="L24" s="724"/>
      <c r="M24" s="501"/>
      <c r="N24" s="501"/>
    </row>
    <row r="25" spans="1:14" s="55" customFormat="1" ht="12" customHeight="1" hidden="1">
      <c r="A25" s="80" t="s">
        <v>45</v>
      </c>
      <c r="B25" s="81"/>
      <c r="C25" s="63"/>
      <c r="D25" s="63"/>
      <c r="E25" s="63"/>
      <c r="F25" s="63"/>
      <c r="G25" s="63"/>
      <c r="H25" s="69"/>
      <c r="I25" s="69"/>
      <c r="J25" s="63"/>
      <c r="K25" s="63"/>
      <c r="L25" s="498"/>
      <c r="M25" s="501"/>
      <c r="N25" s="501"/>
    </row>
    <row r="26" spans="1:14" s="55" customFormat="1" ht="12" customHeight="1" hidden="1">
      <c r="A26" s="79"/>
      <c r="B26" s="71"/>
      <c r="C26" s="63"/>
      <c r="D26" s="63"/>
      <c r="E26" s="63"/>
      <c r="F26" s="63"/>
      <c r="G26" s="63"/>
      <c r="H26" s="69"/>
      <c r="I26" s="69"/>
      <c r="J26" s="63"/>
      <c r="K26" s="63"/>
      <c r="L26" s="498"/>
      <c r="M26" s="501"/>
      <c r="N26" s="501"/>
    </row>
    <row r="27" spans="1:14" s="55" customFormat="1" ht="7.5" customHeight="1" hidden="1">
      <c r="A27" s="79"/>
      <c r="B27" s="71"/>
      <c r="C27" s="63"/>
      <c r="D27" s="63"/>
      <c r="E27" s="63"/>
      <c r="F27" s="63"/>
      <c r="G27" s="63"/>
      <c r="H27" s="69"/>
      <c r="I27" s="69"/>
      <c r="J27" s="63"/>
      <c r="K27" s="63"/>
      <c r="L27" s="498"/>
      <c r="M27" s="501"/>
      <c r="N27" s="501"/>
    </row>
    <row r="28" spans="1:14" s="55" customFormat="1" ht="12" customHeight="1">
      <c r="A28" s="720" t="s">
        <v>46</v>
      </c>
      <c r="B28" s="720"/>
      <c r="C28" s="720"/>
      <c r="D28" s="72"/>
      <c r="E28" s="72"/>
      <c r="F28" s="73">
        <f>F29+F30+F32+F33+F34+F35</f>
        <v>35</v>
      </c>
      <c r="G28" s="72"/>
      <c r="H28" s="787">
        <f>H29+H30+H32+H33+H34+H35</f>
        <v>35</v>
      </c>
      <c r="I28" s="787"/>
      <c r="J28" s="788">
        <f>J29+J30+J32+J33+J34+J35</f>
        <v>20</v>
      </c>
      <c r="K28" s="788">
        <f>K29</f>
        <v>20</v>
      </c>
      <c r="L28" s="789">
        <f>L29+L30+L32+L33+L34+L35</f>
        <v>20</v>
      </c>
      <c r="M28" s="508">
        <f>M29</f>
        <v>20</v>
      </c>
      <c r="N28" s="790">
        <v>20</v>
      </c>
    </row>
    <row r="29" spans="1:14" s="55" customFormat="1" ht="12" customHeight="1">
      <c r="A29" s="728">
        <v>221004</v>
      </c>
      <c r="B29" s="729">
        <v>41</v>
      </c>
      <c r="C29" s="727" t="s">
        <v>47</v>
      </c>
      <c r="D29" s="64"/>
      <c r="E29" s="64"/>
      <c r="F29" s="723">
        <v>35</v>
      </c>
      <c r="G29" s="64"/>
      <c r="H29" s="723">
        <v>35</v>
      </c>
      <c r="I29" s="65"/>
      <c r="J29" s="723">
        <v>20</v>
      </c>
      <c r="K29" s="65">
        <v>20</v>
      </c>
      <c r="L29" s="724">
        <v>20</v>
      </c>
      <c r="M29" s="501">
        <v>20</v>
      </c>
      <c r="N29" s="501">
        <v>20</v>
      </c>
    </row>
    <row r="30" spans="1:14" s="55" customFormat="1" ht="7.5" customHeight="1" hidden="1">
      <c r="A30" s="728"/>
      <c r="B30" s="729"/>
      <c r="C30" s="727"/>
      <c r="D30" s="64"/>
      <c r="E30" s="64"/>
      <c r="F30" s="723"/>
      <c r="G30" s="64"/>
      <c r="H30" s="723"/>
      <c r="I30" s="65"/>
      <c r="J30" s="723"/>
      <c r="K30" s="65"/>
      <c r="L30" s="724"/>
      <c r="M30" s="501"/>
      <c r="N30" s="501"/>
    </row>
    <row r="31" spans="1:14" s="55" customFormat="1" ht="12" customHeight="1" hidden="1">
      <c r="A31" s="67"/>
      <c r="B31" s="68"/>
      <c r="C31" s="63"/>
      <c r="D31" s="64"/>
      <c r="E31" s="64"/>
      <c r="F31" s="63"/>
      <c r="G31" s="64"/>
      <c r="H31" s="69"/>
      <c r="I31" s="69"/>
      <c r="J31" s="70"/>
      <c r="K31" s="70"/>
      <c r="L31" s="475"/>
      <c r="M31" s="501"/>
      <c r="N31" s="501"/>
    </row>
    <row r="32" spans="1:14" s="55" customFormat="1" ht="7.5" customHeight="1" hidden="1">
      <c r="A32" s="67"/>
      <c r="B32" s="68"/>
      <c r="C32" s="63"/>
      <c r="D32" s="64"/>
      <c r="E32" s="64"/>
      <c r="F32" s="65">
        <v>0</v>
      </c>
      <c r="G32" s="64"/>
      <c r="H32" s="65"/>
      <c r="I32" s="65"/>
      <c r="J32" s="65"/>
      <c r="K32" s="65"/>
      <c r="L32" s="459"/>
      <c r="M32" s="501"/>
      <c r="N32" s="501"/>
    </row>
    <row r="33" spans="1:14" s="55" customFormat="1" ht="12" customHeight="1" hidden="1">
      <c r="A33" s="725"/>
      <c r="B33" s="726"/>
      <c r="C33" s="727"/>
      <c r="D33" s="64"/>
      <c r="E33" s="64"/>
      <c r="F33" s="723">
        <v>0</v>
      </c>
      <c r="G33" s="64"/>
      <c r="H33" s="723"/>
      <c r="I33" s="65"/>
      <c r="J33" s="723"/>
      <c r="K33" s="65"/>
      <c r="L33" s="724"/>
      <c r="M33" s="501"/>
      <c r="N33" s="501"/>
    </row>
    <row r="34" spans="1:14" s="55" customFormat="1" ht="7.5" customHeight="1" hidden="1">
      <c r="A34" s="725"/>
      <c r="B34" s="726"/>
      <c r="C34" s="727"/>
      <c r="D34" s="64"/>
      <c r="E34" s="64"/>
      <c r="F34" s="723"/>
      <c r="G34" s="64"/>
      <c r="H34" s="723"/>
      <c r="I34" s="65"/>
      <c r="J34" s="723"/>
      <c r="K34" s="65"/>
      <c r="L34" s="724"/>
      <c r="M34" s="501"/>
      <c r="N34" s="501"/>
    </row>
    <row r="35" spans="1:14" s="55" customFormat="1" ht="12" customHeight="1" hidden="1">
      <c r="A35" s="725"/>
      <c r="B35" s="726"/>
      <c r="C35" s="727"/>
      <c r="D35" s="64"/>
      <c r="E35" s="64"/>
      <c r="F35" s="723"/>
      <c r="G35" s="64"/>
      <c r="H35" s="723"/>
      <c r="I35" s="65"/>
      <c r="J35" s="723"/>
      <c r="K35" s="65"/>
      <c r="L35" s="724"/>
      <c r="M35" s="501"/>
      <c r="N35" s="501"/>
    </row>
    <row r="36" spans="1:14" s="55" customFormat="1" ht="12" customHeight="1">
      <c r="A36" s="720" t="s">
        <v>48</v>
      </c>
      <c r="B36" s="720"/>
      <c r="C36" s="720"/>
      <c r="D36" s="72"/>
      <c r="E36" s="72"/>
      <c r="F36" s="73">
        <f>F37+F38+F39+F40+F41</f>
        <v>806</v>
      </c>
      <c r="G36" s="72"/>
      <c r="H36" s="787">
        <f>H37+H38+H39+H40+H41</f>
        <v>560</v>
      </c>
      <c r="I36" s="787"/>
      <c r="J36" s="788">
        <f>J37+J38+J39+J40+J41</f>
        <v>330</v>
      </c>
      <c r="K36" s="788">
        <f>K37+K41</f>
        <v>290</v>
      </c>
      <c r="L36" s="789">
        <f>L37+L38+L39+L40+L41</f>
        <v>480</v>
      </c>
      <c r="M36" s="508">
        <f>M37+M41</f>
        <v>480</v>
      </c>
      <c r="N36" s="507">
        <v>480</v>
      </c>
    </row>
    <row r="37" spans="1:14" s="55" customFormat="1" ht="14.25" customHeight="1">
      <c r="A37" s="67">
        <v>223001</v>
      </c>
      <c r="B37" s="68">
        <v>41</v>
      </c>
      <c r="C37" s="63" t="s">
        <v>49</v>
      </c>
      <c r="D37" s="64"/>
      <c r="E37" s="64"/>
      <c r="F37" s="65">
        <v>206</v>
      </c>
      <c r="G37" s="64"/>
      <c r="H37" s="65">
        <v>10</v>
      </c>
      <c r="I37" s="65"/>
      <c r="J37" s="65">
        <v>10</v>
      </c>
      <c r="K37" s="65">
        <v>10</v>
      </c>
      <c r="L37" s="459">
        <v>10</v>
      </c>
      <c r="M37" s="501">
        <v>10</v>
      </c>
      <c r="N37" s="501">
        <v>10</v>
      </c>
    </row>
    <row r="38" spans="1:14" s="55" customFormat="1" ht="12" customHeight="1" hidden="1">
      <c r="A38" s="67"/>
      <c r="B38" s="68"/>
      <c r="C38" s="63"/>
      <c r="D38" s="64"/>
      <c r="E38" s="64"/>
      <c r="F38" s="65">
        <v>0</v>
      </c>
      <c r="G38" s="64"/>
      <c r="H38" s="65"/>
      <c r="I38" s="65"/>
      <c r="J38" s="65"/>
      <c r="K38" s="65"/>
      <c r="L38" s="459"/>
      <c r="M38" s="501"/>
      <c r="N38" s="501"/>
    </row>
    <row r="39" spans="1:14" s="55" customFormat="1" ht="12" customHeight="1" hidden="1">
      <c r="A39" s="725"/>
      <c r="B39" s="726"/>
      <c r="C39" s="727"/>
      <c r="D39" s="64"/>
      <c r="E39" s="64"/>
      <c r="F39" s="723">
        <v>0</v>
      </c>
      <c r="G39" s="64"/>
      <c r="H39" s="723"/>
      <c r="I39" s="65"/>
      <c r="J39" s="723"/>
      <c r="K39" s="65"/>
      <c r="L39" s="724"/>
      <c r="M39" s="501"/>
      <c r="N39" s="501"/>
    </row>
    <row r="40" spans="1:14" s="55" customFormat="1" ht="7.5" customHeight="1" hidden="1">
      <c r="A40" s="725"/>
      <c r="B40" s="726"/>
      <c r="C40" s="727"/>
      <c r="D40" s="64"/>
      <c r="E40" s="64"/>
      <c r="F40" s="723"/>
      <c r="G40" s="64"/>
      <c r="H40" s="723"/>
      <c r="I40" s="65"/>
      <c r="J40" s="723"/>
      <c r="K40" s="65"/>
      <c r="L40" s="724"/>
      <c r="M40" s="501"/>
      <c r="N40" s="501"/>
    </row>
    <row r="41" spans="1:14" s="55" customFormat="1" ht="12" customHeight="1">
      <c r="A41" s="67">
        <v>223003</v>
      </c>
      <c r="B41" s="68">
        <v>41</v>
      </c>
      <c r="C41" s="63" t="s">
        <v>50</v>
      </c>
      <c r="D41" s="64"/>
      <c r="E41" s="64"/>
      <c r="F41" s="65">
        <v>600</v>
      </c>
      <c r="G41" s="64"/>
      <c r="H41" s="65">
        <v>550</v>
      </c>
      <c r="I41" s="65"/>
      <c r="J41" s="65">
        <v>320</v>
      </c>
      <c r="K41" s="65">
        <v>280</v>
      </c>
      <c r="L41" s="459">
        <v>470</v>
      </c>
      <c r="M41" s="501">
        <v>470</v>
      </c>
      <c r="N41" s="501">
        <v>470</v>
      </c>
    </row>
    <row r="42" spans="1:14" s="55" customFormat="1" ht="12" customHeight="1">
      <c r="A42" s="720" t="s">
        <v>51</v>
      </c>
      <c r="B42" s="720"/>
      <c r="C42" s="720"/>
      <c r="D42" s="82"/>
      <c r="E42" s="82"/>
      <c r="F42" s="73">
        <f>F43</f>
        <v>6</v>
      </c>
      <c r="G42" s="82"/>
      <c r="H42" s="74">
        <f>H43</f>
        <v>6</v>
      </c>
      <c r="I42" s="787"/>
      <c r="J42" s="788">
        <v>5</v>
      </c>
      <c r="K42" s="788">
        <v>6</v>
      </c>
      <c r="L42" s="789">
        <v>6</v>
      </c>
      <c r="M42" s="508">
        <f>M43</f>
        <v>6</v>
      </c>
      <c r="N42" s="790">
        <v>6</v>
      </c>
    </row>
    <row r="43" spans="1:14" s="83" customFormat="1" ht="12" customHeight="1">
      <c r="A43" s="79">
        <v>242</v>
      </c>
      <c r="B43" s="71"/>
      <c r="C43" s="63" t="s">
        <v>52</v>
      </c>
      <c r="D43" s="64"/>
      <c r="E43" s="64"/>
      <c r="F43" s="65">
        <v>6</v>
      </c>
      <c r="G43" s="64"/>
      <c r="H43" s="65">
        <v>6</v>
      </c>
      <c r="I43" s="65"/>
      <c r="J43" s="65">
        <v>5</v>
      </c>
      <c r="K43" s="65">
        <v>6</v>
      </c>
      <c r="L43" s="459">
        <v>6</v>
      </c>
      <c r="M43" s="501">
        <v>6</v>
      </c>
      <c r="N43" s="522">
        <v>6</v>
      </c>
    </row>
    <row r="44" spans="1:14" s="55" customFormat="1" ht="12" customHeight="1">
      <c r="A44" s="720" t="s">
        <v>53</v>
      </c>
      <c r="B44" s="720"/>
      <c r="C44" s="720"/>
      <c r="D44" s="82"/>
      <c r="E44" s="82"/>
      <c r="F44" s="84">
        <f>F45+F46+F47+F48+F49+F50+F51+F52+F53+F54+F56+F55</f>
        <v>1134</v>
      </c>
      <c r="G44" s="82"/>
      <c r="H44" s="791">
        <f>H45+H46+H47+H48+H49+H50+H51+H52+H53+H54+H56+H55</f>
        <v>34</v>
      </c>
      <c r="I44" s="791"/>
      <c r="J44" s="792">
        <f>J45+J46+J47+J48+J49+J50+J51+J52+J53+J54+J56+J55</f>
        <v>35</v>
      </c>
      <c r="K44" s="792">
        <f>K45+K46+K47+K48+K49+K50+K51+K52+K53+K54+K56+K55</f>
        <v>35</v>
      </c>
      <c r="L44" s="793">
        <f>L45+L46+L47+L48+L49+L50+L51+L52+L53+L54+L56+L55</f>
        <v>35</v>
      </c>
      <c r="M44" s="508">
        <f>M45</f>
        <v>35</v>
      </c>
      <c r="N44" s="790">
        <v>35</v>
      </c>
    </row>
    <row r="45" spans="1:14" s="55" customFormat="1" ht="12" customHeight="1">
      <c r="A45" s="67">
        <v>312012</v>
      </c>
      <c r="B45" s="68">
        <v>111</v>
      </c>
      <c r="C45" s="63" t="s">
        <v>54</v>
      </c>
      <c r="D45" s="64"/>
      <c r="E45" s="64"/>
      <c r="F45" s="65">
        <v>34</v>
      </c>
      <c r="G45" s="64"/>
      <c r="H45" s="65">
        <v>34</v>
      </c>
      <c r="I45" s="65"/>
      <c r="J45" s="65">
        <v>35</v>
      </c>
      <c r="K45" s="65">
        <v>35</v>
      </c>
      <c r="L45" s="459">
        <v>35</v>
      </c>
      <c r="M45" s="501">
        <v>35</v>
      </c>
      <c r="N45" s="501">
        <v>35</v>
      </c>
    </row>
    <row r="46" spans="1:14" s="55" customFormat="1" ht="7.5" customHeight="1">
      <c r="A46" s="67"/>
      <c r="B46" s="68"/>
      <c r="C46" s="63"/>
      <c r="D46" s="64"/>
      <c r="E46" s="64"/>
      <c r="F46" s="65">
        <v>0</v>
      </c>
      <c r="G46" s="64"/>
      <c r="H46" s="65">
        <v>0</v>
      </c>
      <c r="I46" s="65"/>
      <c r="J46" s="65">
        <v>0</v>
      </c>
      <c r="K46" s="65"/>
      <c r="L46" s="459">
        <v>0</v>
      </c>
      <c r="M46" s="501"/>
      <c r="N46" s="501"/>
    </row>
    <row r="47" spans="1:14" s="55" customFormat="1" ht="12" customHeight="1">
      <c r="A47" s="725">
        <v>312012</v>
      </c>
      <c r="B47" s="726">
        <v>111</v>
      </c>
      <c r="C47" s="727" t="s">
        <v>55</v>
      </c>
      <c r="D47" s="64"/>
      <c r="E47" s="64"/>
      <c r="F47" s="723">
        <v>1100</v>
      </c>
      <c r="G47" s="64"/>
      <c r="H47" s="723"/>
      <c r="I47" s="65"/>
      <c r="J47" s="723"/>
      <c r="K47" s="65"/>
      <c r="L47" s="724"/>
      <c r="M47" s="501"/>
      <c r="N47" s="501"/>
    </row>
    <row r="48" spans="1:14" s="55" customFormat="1" ht="12" customHeight="1" hidden="1">
      <c r="A48" s="725"/>
      <c r="B48" s="726"/>
      <c r="C48" s="727"/>
      <c r="D48" s="64"/>
      <c r="E48" s="64"/>
      <c r="F48" s="723"/>
      <c r="G48" s="64"/>
      <c r="H48" s="723"/>
      <c r="I48" s="65"/>
      <c r="J48" s="723"/>
      <c r="K48" s="65"/>
      <c r="L48" s="724"/>
      <c r="M48" s="501"/>
      <c r="N48" s="501"/>
    </row>
    <row r="49" spans="1:14" s="55" customFormat="1" ht="12" customHeight="1" hidden="1">
      <c r="A49" s="725"/>
      <c r="B49" s="726"/>
      <c r="C49" s="727"/>
      <c r="D49" s="64"/>
      <c r="E49" s="64"/>
      <c r="F49" s="723"/>
      <c r="G49" s="64"/>
      <c r="H49" s="723"/>
      <c r="I49" s="65"/>
      <c r="J49" s="723"/>
      <c r="K49" s="65"/>
      <c r="L49" s="724"/>
      <c r="M49" s="501"/>
      <c r="N49" s="501"/>
    </row>
    <row r="50" spans="1:14" s="55" customFormat="1" ht="12" customHeight="1" hidden="1">
      <c r="A50" s="725"/>
      <c r="B50" s="726"/>
      <c r="C50" s="727"/>
      <c r="D50" s="64"/>
      <c r="E50" s="64"/>
      <c r="F50" s="723"/>
      <c r="G50" s="64"/>
      <c r="H50" s="723"/>
      <c r="I50" s="65"/>
      <c r="J50" s="723"/>
      <c r="K50" s="65"/>
      <c r="L50" s="724"/>
      <c r="M50" s="501"/>
      <c r="N50" s="501"/>
    </row>
    <row r="51" spans="1:14" s="55" customFormat="1" ht="12" customHeight="1" hidden="1">
      <c r="A51" s="725"/>
      <c r="B51" s="726"/>
      <c r="C51" s="727"/>
      <c r="D51" s="64"/>
      <c r="E51" s="64"/>
      <c r="F51" s="723"/>
      <c r="G51" s="64"/>
      <c r="H51" s="723"/>
      <c r="I51" s="65"/>
      <c r="J51" s="723"/>
      <c r="K51" s="65"/>
      <c r="L51" s="724"/>
      <c r="M51" s="501"/>
      <c r="N51" s="501"/>
    </row>
    <row r="52" spans="1:14" s="55" customFormat="1" ht="12" customHeight="1" hidden="1">
      <c r="A52" s="725"/>
      <c r="B52" s="726"/>
      <c r="C52" s="727"/>
      <c r="D52" s="64"/>
      <c r="E52" s="64"/>
      <c r="F52" s="723"/>
      <c r="G52" s="64"/>
      <c r="H52" s="723"/>
      <c r="I52" s="65"/>
      <c r="J52" s="723"/>
      <c r="K52" s="65"/>
      <c r="L52" s="724"/>
      <c r="M52" s="501"/>
      <c r="N52" s="501"/>
    </row>
    <row r="53" spans="1:14" s="55" customFormat="1" ht="12" customHeight="1" hidden="1">
      <c r="A53" s="725"/>
      <c r="B53" s="726"/>
      <c r="C53" s="727"/>
      <c r="D53" s="64"/>
      <c r="E53" s="64"/>
      <c r="F53" s="723"/>
      <c r="G53" s="64"/>
      <c r="H53" s="723"/>
      <c r="I53" s="65"/>
      <c r="J53" s="723"/>
      <c r="K53" s="65"/>
      <c r="L53" s="724"/>
      <c r="M53" s="501"/>
      <c r="N53" s="501"/>
    </row>
    <row r="54" spans="1:14" s="55" customFormat="1" ht="12" customHeight="1" hidden="1">
      <c r="A54" s="725"/>
      <c r="B54" s="726"/>
      <c r="C54" s="727"/>
      <c r="D54" s="64"/>
      <c r="E54" s="64"/>
      <c r="F54" s="723"/>
      <c r="G54" s="64"/>
      <c r="H54" s="723"/>
      <c r="I54" s="65"/>
      <c r="J54" s="723"/>
      <c r="K54" s="65"/>
      <c r="L54" s="724"/>
      <c r="M54" s="501"/>
      <c r="N54" s="501"/>
    </row>
    <row r="55" spans="1:14" s="55" customFormat="1" ht="12" customHeight="1" hidden="1">
      <c r="A55" s="725"/>
      <c r="B55" s="726"/>
      <c r="C55" s="727"/>
      <c r="D55" s="64"/>
      <c r="E55" s="64"/>
      <c r="F55" s="723"/>
      <c r="G55" s="64"/>
      <c r="H55" s="723"/>
      <c r="I55" s="65"/>
      <c r="J55" s="723"/>
      <c r="K55" s="65"/>
      <c r="L55" s="724"/>
      <c r="M55" s="501"/>
      <c r="N55" s="501"/>
    </row>
    <row r="56" spans="1:14" s="55" customFormat="1" ht="12" customHeight="1" hidden="1">
      <c r="A56" s="725"/>
      <c r="B56" s="726"/>
      <c r="C56" s="727"/>
      <c r="D56" s="64"/>
      <c r="E56" s="64"/>
      <c r="F56" s="723"/>
      <c r="G56" s="64"/>
      <c r="H56" s="723"/>
      <c r="I56" s="65"/>
      <c r="J56" s="723"/>
      <c r="K56" s="65"/>
      <c r="L56" s="724"/>
      <c r="M56" s="501"/>
      <c r="N56" s="501"/>
    </row>
    <row r="57" spans="1:14" ht="0.75" customHeight="1">
      <c r="A57" s="85"/>
      <c r="B57" s="86"/>
      <c r="C57" s="87"/>
      <c r="D57" s="87"/>
      <c r="E57" s="87"/>
      <c r="F57" s="87"/>
      <c r="G57" s="87"/>
      <c r="H57" s="723"/>
      <c r="I57" s="65"/>
      <c r="J57" s="87"/>
      <c r="K57" s="87"/>
      <c r="L57" s="499"/>
      <c r="M57" s="503"/>
      <c r="N57" s="503"/>
    </row>
    <row r="58" spans="1:14" ht="12.75" hidden="1">
      <c r="A58" s="85"/>
      <c r="B58" s="86"/>
      <c r="C58" s="87"/>
      <c r="D58" s="87"/>
      <c r="E58" s="87"/>
      <c r="F58" s="87"/>
      <c r="G58" s="87"/>
      <c r="H58" s="88"/>
      <c r="I58" s="88"/>
      <c r="J58" s="87"/>
      <c r="K58" s="87"/>
      <c r="L58" s="499"/>
      <c r="M58" s="503"/>
      <c r="N58" s="503"/>
    </row>
    <row r="59" spans="1:14" s="55" customFormat="1" ht="12" customHeight="1" thickBot="1">
      <c r="A59" s="796" t="s">
        <v>56</v>
      </c>
      <c r="B59" s="797"/>
      <c r="C59" s="795"/>
      <c r="D59" s="795"/>
      <c r="E59" s="795"/>
      <c r="F59" s="798">
        <f>F7+F15+F19+F28+F36+F42+F44</f>
        <v>56393</v>
      </c>
      <c r="G59" s="795"/>
      <c r="H59" s="799">
        <f>H7+H15+H19+H28+H36+H42+H44</f>
        <v>56047</v>
      </c>
      <c r="I59" s="799"/>
      <c r="J59" s="798">
        <f>J7+J15+J19+J28+J36+J42+J44</f>
        <v>48047</v>
      </c>
      <c r="K59" s="798">
        <f>K7+K15+K19+K28+K36+K42+K44</f>
        <v>49368</v>
      </c>
      <c r="L59" s="800">
        <f>L7+L15+L19+L28+L36+L42+L44</f>
        <v>49553</v>
      </c>
      <c r="M59" s="801">
        <f>M44+M42+M36+M28+M19+M15+M7</f>
        <v>49553</v>
      </c>
      <c r="N59" s="825">
        <v>49553</v>
      </c>
    </row>
    <row r="60" spans="1:14" s="55" customFormat="1" ht="7.5" customHeight="1">
      <c r="A60" s="89"/>
      <c r="B60" s="89"/>
      <c r="C60" s="90"/>
      <c r="D60" s="90"/>
      <c r="E60" s="90"/>
      <c r="F60" s="90"/>
      <c r="G60" s="90"/>
      <c r="H60" s="91"/>
      <c r="I60" s="91"/>
      <c r="J60" s="92"/>
      <c r="K60" s="92"/>
      <c r="L60" s="92"/>
      <c r="M60" s="501"/>
      <c r="N60" s="501"/>
    </row>
    <row r="61" spans="1:14" s="55" customFormat="1" ht="12" customHeight="1">
      <c r="A61" s="93" t="s">
        <v>57</v>
      </c>
      <c r="B61" s="93"/>
      <c r="C61" s="94"/>
      <c r="D61" s="94"/>
      <c r="E61" s="94"/>
      <c r="F61" s="95">
        <v>2013</v>
      </c>
      <c r="G61" s="94"/>
      <c r="H61" s="96">
        <v>2014</v>
      </c>
      <c r="I61" s="96"/>
      <c r="J61" s="95">
        <v>2015</v>
      </c>
      <c r="K61" s="812">
        <v>2016</v>
      </c>
      <c r="L61" s="813">
        <v>2017</v>
      </c>
      <c r="M61" s="510">
        <v>2018</v>
      </c>
      <c r="N61" s="786">
        <v>2019</v>
      </c>
    </row>
    <row r="62" spans="1:14" s="55" customFormat="1" ht="12" customHeight="1">
      <c r="A62" s="70">
        <v>233001</v>
      </c>
      <c r="B62" s="71">
        <v>43</v>
      </c>
      <c r="C62" s="97" t="s">
        <v>58</v>
      </c>
      <c r="D62" s="98"/>
      <c r="E62" s="98"/>
      <c r="F62" s="65">
        <v>1200</v>
      </c>
      <c r="G62" s="98"/>
      <c r="H62" s="65">
        <v>1200</v>
      </c>
      <c r="I62" s="65"/>
      <c r="J62" s="65">
        <v>600</v>
      </c>
      <c r="K62" s="65">
        <v>0</v>
      </c>
      <c r="L62" s="459">
        <v>0</v>
      </c>
      <c r="M62" s="501">
        <v>0</v>
      </c>
      <c r="N62" s="501">
        <v>0</v>
      </c>
    </row>
    <row r="63" spans="1:14" s="55" customFormat="1" ht="12" customHeight="1">
      <c r="A63" s="70">
        <v>322001</v>
      </c>
      <c r="B63" s="97" t="s">
        <v>59</v>
      </c>
      <c r="C63" s="97" t="s">
        <v>60</v>
      </c>
      <c r="D63" s="98"/>
      <c r="E63" s="98"/>
      <c r="F63" s="65">
        <v>0</v>
      </c>
      <c r="G63" s="98"/>
      <c r="H63" s="65">
        <v>0</v>
      </c>
      <c r="I63" s="65"/>
      <c r="J63" s="65">
        <v>0</v>
      </c>
      <c r="K63" s="65">
        <v>0</v>
      </c>
      <c r="L63" s="459">
        <v>0</v>
      </c>
      <c r="M63" s="501">
        <v>0</v>
      </c>
      <c r="N63" s="501">
        <v>0</v>
      </c>
    </row>
    <row r="64" spans="1:14" s="55" customFormat="1" ht="12" customHeight="1">
      <c r="A64" s="803" t="s">
        <v>61</v>
      </c>
      <c r="B64" s="803"/>
      <c r="C64" s="804"/>
      <c r="D64" s="804"/>
      <c r="E64" s="804"/>
      <c r="F64" s="805">
        <f>F62+F63</f>
        <v>1200</v>
      </c>
      <c r="G64" s="804"/>
      <c r="H64" s="806">
        <f>H62+H63</f>
        <v>1200</v>
      </c>
      <c r="I64" s="806"/>
      <c r="J64" s="807">
        <f>J62+J63</f>
        <v>600</v>
      </c>
      <c r="K64" s="807">
        <v>0</v>
      </c>
      <c r="L64" s="808">
        <f>L62+L63</f>
        <v>0</v>
      </c>
      <c r="M64" s="801">
        <v>0</v>
      </c>
      <c r="N64" s="802">
        <v>0</v>
      </c>
    </row>
    <row r="65" spans="1:14" s="55" customFormat="1" ht="5.25" customHeight="1" hidden="1">
      <c r="A65" s="89"/>
      <c r="B65" s="89"/>
      <c r="C65" s="90"/>
      <c r="D65" s="90"/>
      <c r="E65" s="90"/>
      <c r="F65" s="90"/>
      <c r="G65" s="90"/>
      <c r="H65" s="91"/>
      <c r="I65" s="91"/>
      <c r="J65" s="92"/>
      <c r="K65" s="92"/>
      <c r="L65" s="92"/>
      <c r="M65" s="501"/>
      <c r="N65" s="501"/>
    </row>
    <row r="66" spans="1:14" s="55" customFormat="1" ht="12" customHeight="1">
      <c r="A66" s="93" t="s">
        <v>62</v>
      </c>
      <c r="B66" s="93"/>
      <c r="C66" s="94"/>
      <c r="D66" s="94"/>
      <c r="E66" s="94"/>
      <c r="F66" s="95">
        <v>2013</v>
      </c>
      <c r="G66" s="94"/>
      <c r="H66" s="96">
        <v>2014</v>
      </c>
      <c r="I66" s="814"/>
      <c r="J66" s="812">
        <v>2015</v>
      </c>
      <c r="K66" s="812">
        <v>2016</v>
      </c>
      <c r="L66" s="813">
        <v>2017</v>
      </c>
      <c r="M66" s="509">
        <v>2018</v>
      </c>
      <c r="N66" s="786">
        <v>2018</v>
      </c>
    </row>
    <row r="67" spans="1:14" s="55" customFormat="1" ht="12" customHeight="1">
      <c r="A67" s="68">
        <v>513002</v>
      </c>
      <c r="B67" s="71">
        <v>52</v>
      </c>
      <c r="C67" s="99" t="s">
        <v>63</v>
      </c>
      <c r="D67" s="100"/>
      <c r="E67" s="100"/>
      <c r="F67" s="101">
        <v>0</v>
      </c>
      <c r="G67" s="100"/>
      <c r="H67" s="101">
        <v>0</v>
      </c>
      <c r="I67" s="101"/>
      <c r="J67" s="102">
        <v>0</v>
      </c>
      <c r="K67" s="102">
        <v>0</v>
      </c>
      <c r="L67" s="511">
        <v>0</v>
      </c>
      <c r="M67" s="501">
        <v>0</v>
      </c>
      <c r="N67" s="501">
        <v>0</v>
      </c>
    </row>
    <row r="68" spans="1:14" s="55" customFormat="1" ht="12" customHeight="1">
      <c r="A68" s="104">
        <v>454001</v>
      </c>
      <c r="B68" s="76">
        <v>46</v>
      </c>
      <c r="C68" s="105" t="s">
        <v>64</v>
      </c>
      <c r="D68" s="106"/>
      <c r="E68" s="106"/>
      <c r="F68" s="101">
        <v>0</v>
      </c>
      <c r="G68" s="106"/>
      <c r="H68" s="101">
        <v>0</v>
      </c>
      <c r="I68" s="101"/>
      <c r="J68" s="65"/>
      <c r="K68" s="65">
        <v>8000</v>
      </c>
      <c r="L68" s="459">
        <v>5000</v>
      </c>
      <c r="M68" s="501">
        <v>5000</v>
      </c>
      <c r="N68" s="501">
        <v>5000</v>
      </c>
    </row>
    <row r="69" spans="1:14" s="55" customFormat="1" ht="12" customHeight="1">
      <c r="A69" s="803" t="s">
        <v>62</v>
      </c>
      <c r="B69" s="803"/>
      <c r="C69" s="804"/>
      <c r="D69" s="804"/>
      <c r="E69" s="804"/>
      <c r="F69" s="809">
        <f>SUM(F68+F67)</f>
        <v>0</v>
      </c>
      <c r="G69" s="804"/>
      <c r="H69" s="810">
        <f>SUM(H68+H67)</f>
        <v>0</v>
      </c>
      <c r="I69" s="810"/>
      <c r="J69" s="809">
        <f>J67+J68</f>
        <v>0</v>
      </c>
      <c r="K69" s="809">
        <f>K68+K67</f>
        <v>8000</v>
      </c>
      <c r="L69" s="811">
        <f>SUM(L68)</f>
        <v>5000</v>
      </c>
      <c r="M69" s="801">
        <f>M67+M68</f>
        <v>5000</v>
      </c>
      <c r="N69" s="802">
        <v>5000</v>
      </c>
    </row>
    <row r="70" spans="1:14" s="55" customFormat="1" ht="5.25" customHeight="1" hidden="1">
      <c r="A70" s="89"/>
      <c r="B70" s="89"/>
      <c r="C70" s="53"/>
      <c r="D70" s="53"/>
      <c r="E70" s="53"/>
      <c r="F70" s="53"/>
      <c r="G70" s="53"/>
      <c r="H70" s="53"/>
      <c r="I70" s="53"/>
      <c r="J70" s="92"/>
      <c r="K70" s="92"/>
      <c r="L70" s="92"/>
      <c r="M70" s="501"/>
      <c r="N70" s="501"/>
    </row>
    <row r="71" spans="1:14" s="55" customFormat="1" ht="12" customHeight="1">
      <c r="A71" s="732"/>
      <c r="B71" s="732"/>
      <c r="C71" s="732"/>
      <c r="D71" s="64"/>
      <c r="E71" s="64"/>
      <c r="F71" s="107">
        <v>2013</v>
      </c>
      <c r="G71" s="64"/>
      <c r="H71" s="107">
        <v>2014</v>
      </c>
      <c r="I71" s="107"/>
      <c r="J71" s="812">
        <v>2015</v>
      </c>
      <c r="K71" s="812">
        <v>2016</v>
      </c>
      <c r="L71" s="813">
        <v>2017</v>
      </c>
      <c r="M71" s="509">
        <v>2018</v>
      </c>
      <c r="N71" s="786">
        <v>2019</v>
      </c>
    </row>
    <row r="72" spans="1:14" s="55" customFormat="1" ht="12" customHeight="1">
      <c r="A72" s="732"/>
      <c r="B72" s="732"/>
      <c r="C72" s="732"/>
      <c r="D72" s="63"/>
      <c r="E72" s="63"/>
      <c r="F72" s="103" t="s">
        <v>65</v>
      </c>
      <c r="G72" s="63"/>
      <c r="H72" s="103" t="s">
        <v>65</v>
      </c>
      <c r="I72" s="103"/>
      <c r="J72" s="103" t="s">
        <v>65</v>
      </c>
      <c r="K72" s="103" t="s">
        <v>65</v>
      </c>
      <c r="L72" s="500" t="s">
        <v>65</v>
      </c>
      <c r="M72" s="504" t="s">
        <v>65</v>
      </c>
      <c r="N72" s="501" t="s">
        <v>65</v>
      </c>
    </row>
    <row r="73" spans="1:14" s="55" customFormat="1" ht="15" customHeight="1">
      <c r="A73" s="730" t="s">
        <v>15</v>
      </c>
      <c r="B73" s="730"/>
      <c r="C73" s="730"/>
      <c r="D73" s="108"/>
      <c r="E73" s="108"/>
      <c r="F73" s="109">
        <f>F59</f>
        <v>56393</v>
      </c>
      <c r="G73" s="108"/>
      <c r="H73" s="109">
        <f>H59</f>
        <v>56047</v>
      </c>
      <c r="I73" s="109"/>
      <c r="J73" s="109">
        <f>J59</f>
        <v>48047</v>
      </c>
      <c r="K73" s="109">
        <f>K59</f>
        <v>49368</v>
      </c>
      <c r="L73" s="817">
        <f>L59</f>
        <v>49553</v>
      </c>
      <c r="M73" s="818">
        <f>M59</f>
        <v>49553</v>
      </c>
      <c r="N73" s="818">
        <v>49553</v>
      </c>
    </row>
    <row r="74" spans="1:14" s="55" customFormat="1" ht="15" customHeight="1">
      <c r="A74" s="730" t="s">
        <v>57</v>
      </c>
      <c r="B74" s="730"/>
      <c r="C74" s="730"/>
      <c r="D74" s="108"/>
      <c r="E74" s="108"/>
      <c r="F74" s="109">
        <f>F64</f>
        <v>1200</v>
      </c>
      <c r="G74" s="108"/>
      <c r="H74" s="109">
        <f>H64</f>
        <v>1200</v>
      </c>
      <c r="I74" s="109"/>
      <c r="J74" s="109">
        <f>J64</f>
        <v>600</v>
      </c>
      <c r="K74" s="109">
        <v>0</v>
      </c>
      <c r="L74" s="817">
        <f>L64</f>
        <v>0</v>
      </c>
      <c r="M74" s="818">
        <v>0</v>
      </c>
      <c r="N74" s="819">
        <v>0</v>
      </c>
    </row>
    <row r="75" spans="1:14" ht="15" customHeight="1">
      <c r="A75" s="730" t="s">
        <v>62</v>
      </c>
      <c r="B75" s="730"/>
      <c r="C75" s="730"/>
      <c r="D75" s="108"/>
      <c r="E75" s="108"/>
      <c r="F75" s="109">
        <f>F69</f>
        <v>0</v>
      </c>
      <c r="G75" s="108"/>
      <c r="H75" s="109">
        <f>H69</f>
        <v>0</v>
      </c>
      <c r="I75" s="109"/>
      <c r="J75" s="823">
        <f>J69</f>
        <v>0</v>
      </c>
      <c r="K75" s="823">
        <f>K69</f>
        <v>8000</v>
      </c>
      <c r="L75" s="824">
        <f>L69</f>
        <v>5000</v>
      </c>
      <c r="M75" s="820">
        <f>M69</f>
        <v>5000</v>
      </c>
      <c r="N75" s="820">
        <v>5000</v>
      </c>
    </row>
    <row r="76" spans="1:14" ht="15" customHeight="1">
      <c r="A76" s="731" t="s">
        <v>66</v>
      </c>
      <c r="B76" s="731"/>
      <c r="C76" s="731"/>
      <c r="D76" s="64"/>
      <c r="E76" s="64"/>
      <c r="F76" s="110">
        <f>F73+F74+F75</f>
        <v>57593</v>
      </c>
      <c r="G76" s="64"/>
      <c r="H76" s="110">
        <f>H73+H74+H75</f>
        <v>57247</v>
      </c>
      <c r="I76" s="110"/>
      <c r="J76" s="110">
        <f>J73+J74+J75</f>
        <v>48647</v>
      </c>
      <c r="K76" s="110">
        <f>K73+K74+K75</f>
        <v>57368</v>
      </c>
      <c r="L76" s="815">
        <f>L73+L74+L75</f>
        <v>54553</v>
      </c>
      <c r="M76" s="513">
        <f>M73+M74+M75</f>
        <v>54553</v>
      </c>
      <c r="N76" s="513">
        <v>54553</v>
      </c>
    </row>
    <row r="77" spans="10:13" ht="12" customHeight="1">
      <c r="J77" s="111"/>
      <c r="K77" s="111"/>
      <c r="M77" s="512"/>
    </row>
    <row r="78" ht="12" customHeight="1">
      <c r="A78" s="112"/>
    </row>
    <row r="79" spans="3:9" ht="12" customHeight="1">
      <c r="C79" s="113"/>
      <c r="D79" s="113"/>
      <c r="E79" s="113"/>
      <c r="F79" s="113"/>
      <c r="G79" s="113"/>
      <c r="H79" s="113"/>
      <c r="I79" s="113"/>
    </row>
    <row r="80" ht="12" customHeight="1"/>
    <row r="82" spans="3:11" ht="12.75">
      <c r="C82" s="114"/>
      <c r="D82" s="114"/>
      <c r="E82" s="114"/>
      <c r="F82" s="114"/>
      <c r="G82" s="114"/>
      <c r="J82" s="114"/>
      <c r="K82" s="114"/>
    </row>
    <row r="83" spans="3:7" ht="12.75">
      <c r="C83" s="114"/>
      <c r="D83" s="114"/>
      <c r="E83" s="114"/>
      <c r="F83" s="114"/>
      <c r="G83" s="114"/>
    </row>
    <row r="90" spans="1:12" ht="12.75">
      <c r="A90" s="47"/>
      <c r="B90" s="47"/>
      <c r="C90" s="114"/>
      <c r="D90" s="114"/>
      <c r="E90" s="114"/>
      <c r="F90" s="114"/>
      <c r="G90" s="114"/>
      <c r="H90" s="114"/>
      <c r="I90" s="114"/>
      <c r="J90" s="114"/>
      <c r="K90" s="114"/>
      <c r="L90" s="114"/>
    </row>
    <row r="91" spans="1:12" ht="12.75">
      <c r="A91" s="47"/>
      <c r="B91" s="47"/>
      <c r="C91" s="114"/>
      <c r="D91" s="114"/>
      <c r="E91" s="114"/>
      <c r="F91" s="114"/>
      <c r="G91" s="114"/>
      <c r="H91" s="114"/>
      <c r="I91" s="114"/>
      <c r="J91" s="114"/>
      <c r="K91" s="114"/>
      <c r="L91" s="114"/>
    </row>
    <row r="92" spans="1:12" ht="12.75">
      <c r="A92" s="47"/>
      <c r="B92" s="47"/>
      <c r="C92" s="114"/>
      <c r="D92" s="114"/>
      <c r="E92" s="114"/>
      <c r="F92" s="114"/>
      <c r="G92" s="114"/>
      <c r="H92" s="114"/>
      <c r="I92" s="114"/>
      <c r="J92" s="114"/>
      <c r="K92" s="114"/>
      <c r="L92" s="114"/>
    </row>
    <row r="93" spans="1:12" ht="12.75">
      <c r="A93" s="47"/>
      <c r="B93" s="47"/>
      <c r="C93" s="114"/>
      <c r="D93" s="114"/>
      <c r="E93" s="114"/>
      <c r="F93" s="114"/>
      <c r="G93" s="114"/>
      <c r="H93" s="114"/>
      <c r="I93" s="114"/>
      <c r="J93" s="114"/>
      <c r="K93" s="114"/>
      <c r="L93" s="114"/>
    </row>
    <row r="94" spans="1:12" ht="12.75">
      <c r="A94" s="47"/>
      <c r="B94" s="47"/>
      <c r="C94" s="114"/>
      <c r="D94" s="114"/>
      <c r="E94" s="114"/>
      <c r="F94" s="114"/>
      <c r="G94" s="114"/>
      <c r="H94" s="114"/>
      <c r="I94" s="114"/>
      <c r="J94" s="114"/>
      <c r="K94" s="114"/>
      <c r="L94" s="114"/>
    </row>
    <row r="95" spans="1:12" ht="12.75">
      <c r="A95" s="47"/>
      <c r="B95" s="47"/>
      <c r="C95" s="114"/>
      <c r="D95" s="114"/>
      <c r="E95" s="114"/>
      <c r="F95" s="114"/>
      <c r="G95" s="114"/>
      <c r="H95" s="114"/>
      <c r="I95" s="114"/>
      <c r="J95" s="114"/>
      <c r="K95" s="114"/>
      <c r="L95" s="114"/>
    </row>
    <row r="96" spans="1:12" ht="12.75">
      <c r="A96" s="47"/>
      <c r="B96" s="47"/>
      <c r="C96" s="114"/>
      <c r="D96" s="114"/>
      <c r="E96" s="114"/>
      <c r="F96" s="114"/>
      <c r="G96" s="114"/>
      <c r="H96" s="114"/>
      <c r="I96" s="114"/>
      <c r="J96" s="114"/>
      <c r="K96" s="114"/>
      <c r="L96" s="114"/>
    </row>
    <row r="97" spans="1:12" ht="12.75">
      <c r="A97" s="47"/>
      <c r="B97" s="47"/>
      <c r="C97" s="114"/>
      <c r="D97" s="114"/>
      <c r="E97" s="114"/>
      <c r="F97" s="114"/>
      <c r="G97" s="114"/>
      <c r="H97" s="114"/>
      <c r="I97" s="114"/>
      <c r="J97" s="114"/>
      <c r="K97" s="114"/>
      <c r="L97" s="114"/>
    </row>
    <row r="98" spans="1:12" ht="12.75">
      <c r="A98" s="47"/>
      <c r="B98" s="47"/>
      <c r="C98" s="114"/>
      <c r="D98" s="114"/>
      <c r="E98" s="114"/>
      <c r="F98" s="114"/>
      <c r="G98" s="114"/>
      <c r="H98" s="114"/>
      <c r="I98" s="114"/>
      <c r="J98" s="114"/>
      <c r="K98" s="114"/>
      <c r="L98" s="114"/>
    </row>
    <row r="99" spans="1:12" ht="12.75">
      <c r="A99" s="47"/>
      <c r="B99" s="47"/>
      <c r="C99" s="114"/>
      <c r="D99" s="114"/>
      <c r="E99" s="114"/>
      <c r="F99" s="114"/>
      <c r="G99" s="114"/>
      <c r="H99" s="114"/>
      <c r="I99" s="114"/>
      <c r="J99" s="114"/>
      <c r="K99" s="114"/>
      <c r="L99" s="114"/>
    </row>
    <row r="100" spans="1:12" ht="12.75">
      <c r="A100" s="47"/>
      <c r="B100" s="47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</row>
    <row r="101" spans="1:12" ht="12.75">
      <c r="A101" s="47"/>
      <c r="B101" s="47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</row>
    <row r="102" spans="1:12" ht="12.75">
      <c r="A102" s="47"/>
      <c r="B102" s="47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</row>
    <row r="103" spans="1:12" ht="12.75">
      <c r="A103" s="47"/>
      <c r="B103" s="47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</row>
    <row r="104" spans="1:12" ht="12.75">
      <c r="A104" s="47"/>
      <c r="B104" s="47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</row>
    <row r="105" spans="1:12" ht="12.75">
      <c r="A105" s="47"/>
      <c r="B105" s="47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</row>
    <row r="106" spans="1:12" ht="12.75">
      <c r="A106" s="47"/>
      <c r="B106" s="47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1:12" ht="12.75">
      <c r="A107" s="47"/>
      <c r="B107" s="47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</row>
    <row r="108" spans="1:12" ht="12.75">
      <c r="A108" s="47"/>
      <c r="B108" s="47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</row>
    <row r="109" spans="1:12" ht="12.75">
      <c r="A109" s="47"/>
      <c r="B109" s="47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</row>
    <row r="110" spans="1:12" ht="12.75">
      <c r="A110" s="47"/>
      <c r="B110" s="47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</row>
    <row r="111" spans="1:12" ht="12.75">
      <c r="A111" s="47"/>
      <c r="B111" s="47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1:12" ht="12.75">
      <c r="A112" s="47"/>
      <c r="B112" s="47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1:12" ht="12.75">
      <c r="A113" s="47"/>
      <c r="B113" s="47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1:12" ht="12.75">
      <c r="A114" s="47"/>
      <c r="B114" s="47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1:12" ht="12.75">
      <c r="A115" s="47"/>
      <c r="B115" s="47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1:12" ht="12.75">
      <c r="A116" s="47"/>
      <c r="B116" s="47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1:12" ht="12.75">
      <c r="A117" s="47"/>
      <c r="B117" s="47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1:12" ht="12.75">
      <c r="A118" s="47"/>
      <c r="B118" s="47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1:12" ht="12.75">
      <c r="A119" s="47"/>
      <c r="B119" s="47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1:12" ht="12.75">
      <c r="A120" s="47"/>
      <c r="B120" s="47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1:12" ht="12.75">
      <c r="A121" s="47"/>
      <c r="B121" s="47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1:12" ht="12.75">
      <c r="A122" s="47"/>
      <c r="B122" s="47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1:12" ht="12.75">
      <c r="A123" s="47"/>
      <c r="B123" s="47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1:12" ht="12.75">
      <c r="A124" s="47"/>
      <c r="B124" s="47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1:12" ht="12.75">
      <c r="A125" s="47"/>
      <c r="B125" s="47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1:12" ht="12.75">
      <c r="A126" s="47"/>
      <c r="B126" s="47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1:12" ht="12.75">
      <c r="A127" s="47"/>
      <c r="B127" s="47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1:12" ht="12.75">
      <c r="A128" s="47"/>
      <c r="B128" s="47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1:12" ht="12.75">
      <c r="A129" s="47"/>
      <c r="B129" s="47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1:12" ht="12.75">
      <c r="A130" s="47"/>
      <c r="B130" s="47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1:12" ht="12.75">
      <c r="A131" s="47"/>
      <c r="B131" s="47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1:12" ht="12.75">
      <c r="A132" s="47"/>
      <c r="B132" s="47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1:12" ht="12.75">
      <c r="A133" s="47"/>
      <c r="B133" s="47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1:12" ht="12.75">
      <c r="A134" s="47"/>
      <c r="B134" s="47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1:12" ht="12.75">
      <c r="A135" s="47"/>
      <c r="B135" s="47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1:12" ht="12.75">
      <c r="A136" s="47"/>
      <c r="B136" s="47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1:12" ht="12.75">
      <c r="A137" s="47"/>
      <c r="B137" s="47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1:12" ht="12.75">
      <c r="A138" s="47"/>
      <c r="B138" s="47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1:12" ht="12.75">
      <c r="A139" s="47"/>
      <c r="B139" s="47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1:12" ht="12.75">
      <c r="A140" s="47"/>
      <c r="B140" s="47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1:12" ht="12.75">
      <c r="A141" s="47"/>
      <c r="B141" s="47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1:12" ht="12.75">
      <c r="A142" s="47"/>
      <c r="B142" s="47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1:12" ht="12.75">
      <c r="A143" s="47"/>
      <c r="B143" s="47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1:12" ht="12.75">
      <c r="A144" s="47"/>
      <c r="B144" s="47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1:12" ht="12.75">
      <c r="A145" s="47"/>
      <c r="B145" s="47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1:12" ht="12.75">
      <c r="A146" s="47"/>
      <c r="B146" s="47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1:12" ht="12.75">
      <c r="A147" s="47"/>
      <c r="B147" s="47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1:12" ht="12.75">
      <c r="A148" s="47"/>
      <c r="B148" s="47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1:12" ht="12.75">
      <c r="A149" s="47"/>
      <c r="B149" s="47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1:12" ht="12.75">
      <c r="A150" s="47"/>
      <c r="B150" s="47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1:12" ht="12.75">
      <c r="A151" s="47"/>
      <c r="B151" s="47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1:12" ht="12.75">
      <c r="A152" s="47"/>
      <c r="B152" s="47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1:12" ht="12.75">
      <c r="A153" s="47"/>
      <c r="B153" s="47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1:12" ht="12.75">
      <c r="A154" s="47"/>
      <c r="B154" s="47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1:12" ht="12.75">
      <c r="A155" s="47"/>
      <c r="B155" s="47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1:12" ht="12.75">
      <c r="A156" s="47"/>
      <c r="B156" s="47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1:12" ht="12.75">
      <c r="A157" s="47"/>
      <c r="B157" s="47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1:12" ht="12.75">
      <c r="A158" s="47"/>
      <c r="B158" s="47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1:12" ht="12.75">
      <c r="A159" s="47"/>
      <c r="B159" s="47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1:12" ht="12.75">
      <c r="A160" s="47"/>
      <c r="B160" s="47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1:12" ht="12.75">
      <c r="A161" s="47"/>
      <c r="B161" s="47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1:12" ht="12.75">
      <c r="A162" s="47"/>
      <c r="B162" s="47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1:12" ht="12.75">
      <c r="A163" s="47"/>
      <c r="B163" s="47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1:12" ht="12.75">
      <c r="A164" s="47"/>
      <c r="B164" s="47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1:12" ht="12.75">
      <c r="A165" s="47"/>
      <c r="B165" s="47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1:12" ht="12.75">
      <c r="A166" s="47"/>
      <c r="B166" s="47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1:12" ht="12.75">
      <c r="A167" s="47"/>
      <c r="B167" s="47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1:12" ht="12.75">
      <c r="A168" s="47"/>
      <c r="B168" s="47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1:12" ht="12.75">
      <c r="A169" s="47"/>
      <c r="B169" s="47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1:12" ht="12.75">
      <c r="A170" s="47"/>
      <c r="B170" s="47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1:12" ht="12.75">
      <c r="A171" s="47"/>
      <c r="B171" s="47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1:12" ht="12.75">
      <c r="A172" s="47"/>
      <c r="B172" s="47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1:12" ht="12.75">
      <c r="A173" s="47"/>
      <c r="B173" s="47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1:12" ht="12.75">
      <c r="A174" s="47"/>
      <c r="B174" s="47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1:12" ht="12.75">
      <c r="A175" s="47"/>
      <c r="B175" s="47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1:12" ht="12.75">
      <c r="A176" s="47"/>
      <c r="B176" s="47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1:12" ht="12.75">
      <c r="A177" s="47"/>
      <c r="B177" s="47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1:12" ht="12.75">
      <c r="A178" s="47"/>
      <c r="B178" s="47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1:12" ht="12.75">
      <c r="A179" s="47"/>
      <c r="B179" s="47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1:12" ht="12.75">
      <c r="A180" s="47"/>
      <c r="B180" s="47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1:12" ht="12.75">
      <c r="A181" s="47"/>
      <c r="B181" s="47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1:12" ht="12.75">
      <c r="A182" s="47"/>
      <c r="B182" s="47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1:12" ht="12.75">
      <c r="A183" s="47"/>
      <c r="B183" s="47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1:12" ht="12.75">
      <c r="A184" s="47"/>
      <c r="B184" s="47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1:12" ht="12.75">
      <c r="A185" s="47"/>
      <c r="B185" s="47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1:12" ht="12.75">
      <c r="A186" s="47"/>
      <c r="B186" s="47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1:12" ht="12.75">
      <c r="A187" s="47"/>
      <c r="B187" s="47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1:12" ht="12.75">
      <c r="A188" s="47"/>
      <c r="B188" s="47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1:12" ht="12.75">
      <c r="A189" s="47"/>
      <c r="B189" s="47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1:12" ht="12.75">
      <c r="A190" s="47"/>
      <c r="B190" s="47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1:12" ht="12.75">
      <c r="A191" s="47"/>
      <c r="B191" s="47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1:12" ht="12.75">
      <c r="A192" s="47"/>
      <c r="B192" s="47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1:12" ht="12.75">
      <c r="A193" s="47"/>
      <c r="B193" s="47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1:12" ht="12.75">
      <c r="A194" s="47"/>
      <c r="B194" s="47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1:12" ht="12.75">
      <c r="A195" s="47"/>
      <c r="B195" s="47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1:12" ht="12.75">
      <c r="A196" s="47"/>
      <c r="B196" s="47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1:12" ht="12.75">
      <c r="A197" s="47"/>
      <c r="B197" s="47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1:12" ht="12.75">
      <c r="A198" s="47"/>
      <c r="B198" s="47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1:12" ht="12.75">
      <c r="A199" s="47"/>
      <c r="B199" s="47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1:12" ht="12.75">
      <c r="A200" s="47"/>
      <c r="B200" s="47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1:12" ht="12.75">
      <c r="A201" s="47"/>
      <c r="B201" s="47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1:12" ht="12.75">
      <c r="A202" s="47"/>
      <c r="B202" s="47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1:12" ht="12.75">
      <c r="A203" s="47"/>
      <c r="B203" s="47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1:12" ht="12.75">
      <c r="A204" s="47"/>
      <c r="B204" s="47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</sheetData>
  <sheetProtection selectLockedCells="1" selectUnlockedCells="1"/>
  <mergeCells count="50">
    <mergeCell ref="A75:C75"/>
    <mergeCell ref="A76:C76"/>
    <mergeCell ref="H47:H57"/>
    <mergeCell ref="J47:J56"/>
    <mergeCell ref="L47:L56"/>
    <mergeCell ref="A71:C72"/>
    <mergeCell ref="A73:C73"/>
    <mergeCell ref="A74:C74"/>
    <mergeCell ref="A42:C42"/>
    <mergeCell ref="A44:C44"/>
    <mergeCell ref="A47:A56"/>
    <mergeCell ref="B47:B56"/>
    <mergeCell ref="C47:C56"/>
    <mergeCell ref="F47:F56"/>
    <mergeCell ref="L33:L35"/>
    <mergeCell ref="A36:C36"/>
    <mergeCell ref="A39:A40"/>
    <mergeCell ref="B39:B40"/>
    <mergeCell ref="C39:C40"/>
    <mergeCell ref="F39:F40"/>
    <mergeCell ref="H39:H40"/>
    <mergeCell ref="J39:J40"/>
    <mergeCell ref="L39:L40"/>
    <mergeCell ref="A33:A35"/>
    <mergeCell ref="B33:B35"/>
    <mergeCell ref="C33:C35"/>
    <mergeCell ref="F33:F35"/>
    <mergeCell ref="H33:H35"/>
    <mergeCell ref="J33:J35"/>
    <mergeCell ref="L23:L24"/>
    <mergeCell ref="A28:C28"/>
    <mergeCell ref="A29:A30"/>
    <mergeCell ref="B29:B30"/>
    <mergeCell ref="C29:C30"/>
    <mergeCell ref="F29:F30"/>
    <mergeCell ref="H29:H30"/>
    <mergeCell ref="J29:J30"/>
    <mergeCell ref="L29:L30"/>
    <mergeCell ref="A23:A24"/>
    <mergeCell ref="B23:B24"/>
    <mergeCell ref="C23:C24"/>
    <mergeCell ref="F23:F24"/>
    <mergeCell ref="H23:H24"/>
    <mergeCell ref="J23:J24"/>
    <mergeCell ref="A5:C6"/>
    <mergeCell ref="D5:E5"/>
    <mergeCell ref="A7:C7"/>
    <mergeCell ref="A15:C15"/>
    <mergeCell ref="A19:C19"/>
    <mergeCell ref="M5:N5"/>
  </mergeCells>
  <printOptions/>
  <pageMargins left="0.7083333333333334" right="0.11805555555555555" top="0.43333333333333335" bottom="0.5902777777777778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630"/>
  <sheetViews>
    <sheetView tabSelected="1" zoomScaleSheetLayoutView="100" zoomScalePageLayoutView="0" workbookViewId="0" topLeftCell="A1">
      <pane xSplit="4" ySplit="9" topLeftCell="E54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P13" sqref="P13"/>
    </sheetView>
  </sheetViews>
  <sheetFormatPr defaultColWidth="9.140625" defaultRowHeight="12.75" outlineLevelRow="2"/>
  <cols>
    <col min="1" max="1" width="6.00390625" style="115" customWidth="1"/>
    <col min="2" max="2" width="4.7109375" style="115" customWidth="1"/>
    <col min="3" max="3" width="6.7109375" style="116" customWidth="1"/>
    <col min="4" max="4" width="29.8515625" style="117" customWidth="1"/>
    <col min="5" max="5" width="0.42578125" style="117" customWidth="1"/>
    <col min="6" max="6" width="0.13671875" style="117" customWidth="1"/>
    <col min="7" max="7" width="0.42578125" style="117" hidden="1" customWidth="1"/>
    <col min="8" max="8" width="0" style="117" hidden="1" customWidth="1"/>
    <col min="9" max="9" width="2.28125" style="117" customWidth="1"/>
    <col min="10" max="10" width="10.57421875" style="115" customWidth="1"/>
    <col min="11" max="12" width="7.28125" style="115" customWidth="1"/>
    <col min="13" max="13" width="9.28125" style="115" customWidth="1"/>
    <col min="14" max="16" width="9.140625" style="115" customWidth="1"/>
    <col min="17" max="17" width="26.140625" style="115" customWidth="1"/>
    <col min="18" max="24" width="9.140625" style="115" customWidth="1"/>
    <col min="25" max="25" width="24.28125" style="115" customWidth="1"/>
    <col min="26" max="16384" width="9.140625" style="115" customWidth="1"/>
  </cols>
  <sheetData>
    <row r="1" spans="4:13" ht="12" thickBot="1">
      <c r="D1" s="118"/>
      <c r="E1" s="118"/>
      <c r="F1" s="118"/>
      <c r="G1" s="118"/>
      <c r="H1" s="118"/>
      <c r="I1" s="118"/>
      <c r="J1" s="119"/>
      <c r="K1" s="119"/>
      <c r="L1" s="119"/>
      <c r="M1" s="119"/>
    </row>
    <row r="2" spans="1:14" ht="23.25" customHeight="1">
      <c r="A2" s="822" t="s">
        <v>221</v>
      </c>
      <c r="B2" s="821"/>
      <c r="C2" s="821"/>
      <c r="D2" s="821"/>
      <c r="E2" s="120"/>
      <c r="F2" s="120"/>
      <c r="G2" s="120"/>
      <c r="H2" s="120"/>
      <c r="I2" s="733"/>
      <c r="J2" s="734"/>
      <c r="K2" s="734"/>
      <c r="L2" s="734"/>
      <c r="M2" s="734"/>
      <c r="N2" s="735"/>
    </row>
    <row r="3" spans="1:14" ht="15.75" customHeight="1" thickBot="1">
      <c r="A3" s="121"/>
      <c r="B3" s="122"/>
      <c r="C3" s="123"/>
      <c r="D3" s="124" t="s">
        <v>222</v>
      </c>
      <c r="E3" s="124"/>
      <c r="F3" s="124"/>
      <c r="G3" s="124"/>
      <c r="H3" s="124"/>
      <c r="I3" s="736"/>
      <c r="J3" s="737"/>
      <c r="K3" s="737"/>
      <c r="L3" s="737"/>
      <c r="M3" s="737"/>
      <c r="N3" s="738"/>
    </row>
    <row r="4" spans="1:17" ht="12" customHeight="1" thickBot="1">
      <c r="A4" s="125"/>
      <c r="B4" s="125"/>
      <c r="C4" s="126"/>
      <c r="D4" s="127"/>
      <c r="E4" s="127"/>
      <c r="F4" s="127"/>
      <c r="G4" s="127"/>
      <c r="H4" s="127"/>
      <c r="I4" s="127"/>
      <c r="J4" s="128"/>
      <c r="K4" s="128"/>
      <c r="L4" s="128"/>
      <c r="M4" s="128"/>
      <c r="Q4" s="129"/>
    </row>
    <row r="5" spans="1:13" ht="20.25" customHeight="1" hidden="1">
      <c r="A5" s="130"/>
      <c r="B5" s="119"/>
      <c r="C5" s="131"/>
      <c r="D5" s="118"/>
      <c r="E5" s="118"/>
      <c r="F5" s="118"/>
      <c r="G5" s="118"/>
      <c r="H5" s="118"/>
      <c r="I5" s="118"/>
      <c r="J5" s="132"/>
      <c r="K5" s="132"/>
      <c r="L5" s="132"/>
      <c r="M5" s="132"/>
    </row>
    <row r="6" spans="1:13" ht="23.25" customHeight="1" hidden="1">
      <c r="A6" s="119"/>
      <c r="B6" s="119"/>
      <c r="C6" s="131"/>
      <c r="D6" s="118"/>
      <c r="E6" s="118"/>
      <c r="F6" s="118"/>
      <c r="G6" s="118"/>
      <c r="H6" s="118"/>
      <c r="I6" s="118"/>
      <c r="J6" s="119"/>
      <c r="K6" s="119"/>
      <c r="L6" s="119"/>
      <c r="M6" s="119"/>
    </row>
    <row r="7" spans="1:13" ht="0.75" customHeight="1" hidden="1">
      <c r="A7" s="130"/>
      <c r="B7" s="119"/>
      <c r="C7" s="131"/>
      <c r="D7" s="118"/>
      <c r="E7" s="118"/>
      <c r="F7" s="118"/>
      <c r="G7" s="118"/>
      <c r="H7" s="118"/>
      <c r="I7" s="118"/>
      <c r="J7" s="133"/>
      <c r="K7" s="133"/>
      <c r="L7" s="133"/>
      <c r="M7" s="133"/>
    </row>
    <row r="8" spans="1:14" ht="18.75" customHeight="1" thickTop="1">
      <c r="A8" s="134" t="s">
        <v>67</v>
      </c>
      <c r="B8" s="135"/>
      <c r="C8" s="136"/>
      <c r="D8" s="669"/>
      <c r="E8" s="739" t="s">
        <v>16</v>
      </c>
      <c r="F8" s="739"/>
      <c r="G8" s="670" t="s">
        <v>17</v>
      </c>
      <c r="H8" s="671" t="s">
        <v>18</v>
      </c>
      <c r="I8" s="740" t="s">
        <v>17</v>
      </c>
      <c r="J8" s="740"/>
      <c r="K8" s="740"/>
      <c r="L8" s="740"/>
      <c r="M8" s="741"/>
      <c r="N8" s="672"/>
    </row>
    <row r="9" spans="1:17" ht="12" customHeight="1" thickBot="1">
      <c r="A9" s="137"/>
      <c r="B9" s="138"/>
      <c r="C9" s="139"/>
      <c r="D9" s="140"/>
      <c r="E9" s="141">
        <v>2010</v>
      </c>
      <c r="F9" s="58">
        <v>2011</v>
      </c>
      <c r="G9" s="58">
        <v>2013</v>
      </c>
      <c r="H9" s="58">
        <v>2012</v>
      </c>
      <c r="I9" s="59">
        <v>2014</v>
      </c>
      <c r="J9" s="59">
        <v>2015</v>
      </c>
      <c r="K9" s="541">
        <v>2016</v>
      </c>
      <c r="L9" s="456">
        <v>2017</v>
      </c>
      <c r="M9" s="456">
        <v>2018</v>
      </c>
      <c r="N9" s="713">
        <v>2019</v>
      </c>
      <c r="Q9" s="129"/>
    </row>
    <row r="10" spans="1:14" ht="12" customHeight="1" thickBot="1">
      <c r="A10" s="667" t="s">
        <v>68</v>
      </c>
      <c r="B10" s="668"/>
      <c r="C10" s="620"/>
      <c r="D10" s="655"/>
      <c r="E10" s="656"/>
      <c r="F10" s="657"/>
      <c r="G10" s="624">
        <f>G11+G16+G25+G95+G98</f>
        <v>35084</v>
      </c>
      <c r="H10" s="657"/>
      <c r="I10" s="624">
        <f>I11+I16+I25+I95+I98</f>
        <v>34924</v>
      </c>
      <c r="J10" s="624">
        <f>J11+J16+J25+J95+J98</f>
        <v>35875</v>
      </c>
      <c r="K10" s="624">
        <f>K11+K16+K25+K95+K98</f>
        <v>41632</v>
      </c>
      <c r="L10" s="625">
        <f>L11+L16+L25+L95+L97</f>
        <v>41331</v>
      </c>
      <c r="M10" s="625">
        <f>M11+M16+M25+M95+M98</f>
        <v>41331</v>
      </c>
      <c r="N10" s="832">
        <v>41331</v>
      </c>
    </row>
    <row r="11" spans="1:14" ht="12" customHeight="1">
      <c r="A11" s="147"/>
      <c r="B11" s="148"/>
      <c r="C11" s="149">
        <v>610</v>
      </c>
      <c r="D11" s="150" t="s">
        <v>69</v>
      </c>
      <c r="E11" s="151"/>
      <c r="F11" s="152"/>
      <c r="G11" s="153">
        <v>17550</v>
      </c>
      <c r="H11" s="152"/>
      <c r="I11" s="153">
        <f>I12+I13+I14+I15</f>
        <v>17720</v>
      </c>
      <c r="J11" s="153">
        <f>J12+J13+J14+J15</f>
        <v>18400</v>
      </c>
      <c r="K11" s="543">
        <f>K12+K13+K14+K15</f>
        <v>22700</v>
      </c>
      <c r="L11" s="583">
        <f>L12+L14</f>
        <v>24370</v>
      </c>
      <c r="M11" s="458">
        <f>M12+M13+M14+M15</f>
        <v>24370</v>
      </c>
      <c r="N11" s="841">
        <v>24370</v>
      </c>
    </row>
    <row r="12" spans="1:14" ht="12" customHeight="1" outlineLevel="2">
      <c r="A12" s="154" t="s">
        <v>70</v>
      </c>
      <c r="B12" s="155" t="s">
        <v>22</v>
      </c>
      <c r="C12" s="156">
        <v>611</v>
      </c>
      <c r="D12" s="157" t="s">
        <v>71</v>
      </c>
      <c r="E12" s="158"/>
      <c r="F12" s="159"/>
      <c r="G12" s="65">
        <v>17000</v>
      </c>
      <c r="H12" s="159"/>
      <c r="I12" s="65">
        <v>17120</v>
      </c>
      <c r="J12" s="160">
        <v>18200</v>
      </c>
      <c r="K12" s="544">
        <v>22400</v>
      </c>
      <c r="L12" s="584">
        <v>23500</v>
      </c>
      <c r="M12" s="459">
        <v>23500</v>
      </c>
      <c r="N12" s="530">
        <v>23500</v>
      </c>
    </row>
    <row r="13" spans="1:14" ht="12" customHeight="1" outlineLevel="2">
      <c r="A13" s="161"/>
      <c r="B13" s="155" t="s">
        <v>22</v>
      </c>
      <c r="C13" s="156">
        <v>612</v>
      </c>
      <c r="D13" s="157" t="s">
        <v>72</v>
      </c>
      <c r="E13" s="158"/>
      <c r="F13" s="159"/>
      <c r="G13" s="65">
        <v>300</v>
      </c>
      <c r="H13" s="159"/>
      <c r="I13" s="65">
        <v>300</v>
      </c>
      <c r="J13" s="65">
        <v>0</v>
      </c>
      <c r="K13" s="545">
        <v>0</v>
      </c>
      <c r="L13" s="585">
        <v>0</v>
      </c>
      <c r="M13" s="459">
        <v>0</v>
      </c>
      <c r="N13" s="530">
        <v>0</v>
      </c>
    </row>
    <row r="14" spans="1:14" ht="12" customHeight="1" outlineLevel="2">
      <c r="A14" s="742"/>
      <c r="B14" s="743" t="s">
        <v>22</v>
      </c>
      <c r="C14" s="744">
        <v>614</v>
      </c>
      <c r="D14" s="745" t="s">
        <v>73</v>
      </c>
      <c r="E14" s="158"/>
      <c r="F14" s="159"/>
      <c r="G14" s="723">
        <v>250</v>
      </c>
      <c r="H14" s="159"/>
      <c r="I14" s="723">
        <v>300</v>
      </c>
      <c r="J14" s="723">
        <v>200</v>
      </c>
      <c r="K14" s="545">
        <v>300</v>
      </c>
      <c r="L14" s="585">
        <v>870</v>
      </c>
      <c r="M14" s="724">
        <v>870</v>
      </c>
      <c r="N14" s="530">
        <v>870</v>
      </c>
    </row>
    <row r="15" spans="1:14" ht="7.5" customHeight="1" hidden="1" outlineLevel="2">
      <c r="A15" s="742"/>
      <c r="B15" s="743"/>
      <c r="C15" s="744"/>
      <c r="D15" s="745"/>
      <c r="E15" s="158"/>
      <c r="F15" s="159"/>
      <c r="G15" s="723"/>
      <c r="H15" s="159"/>
      <c r="I15" s="723"/>
      <c r="J15" s="723"/>
      <c r="K15" s="545"/>
      <c r="L15" s="585"/>
      <c r="M15" s="724"/>
      <c r="N15" s="530"/>
    </row>
    <row r="16" spans="1:14" s="169" customFormat="1" ht="12" customHeight="1" collapsed="1">
      <c r="A16" s="162"/>
      <c r="B16" s="163"/>
      <c r="C16" s="164">
        <v>620</v>
      </c>
      <c r="D16" s="165" t="s">
        <v>74</v>
      </c>
      <c r="E16" s="166"/>
      <c r="F16" s="167"/>
      <c r="G16" s="168">
        <f>G17+G19+G20+G21+G22+G23+G24+G18</f>
        <v>6140</v>
      </c>
      <c r="H16" s="167"/>
      <c r="I16" s="168">
        <f>I17+I19+I20+I21+I22+I23+I24+I18</f>
        <v>6140</v>
      </c>
      <c r="J16" s="168">
        <f>J17+J19+J20+J21+J22+J23+J24+J18</f>
        <v>7800</v>
      </c>
      <c r="K16" s="546">
        <f>K17+K19+K20+K21+K22+K23+K24+K18</f>
        <v>7931</v>
      </c>
      <c r="L16" s="586">
        <f>L17+L19+L20+L21+L22+L23+L24+L18</f>
        <v>8648</v>
      </c>
      <c r="M16" s="460">
        <f>M17+M19+M20+M21+M22+M23+M24+M18</f>
        <v>8648</v>
      </c>
      <c r="N16" s="522">
        <v>8648</v>
      </c>
    </row>
    <row r="17" spans="1:14" ht="12" customHeight="1" outlineLevel="1">
      <c r="A17" s="161" t="s">
        <v>70</v>
      </c>
      <c r="B17" s="155" t="s">
        <v>22</v>
      </c>
      <c r="C17" s="156">
        <v>621</v>
      </c>
      <c r="D17" s="157" t="s">
        <v>75</v>
      </c>
      <c r="E17" s="158"/>
      <c r="F17" s="159"/>
      <c r="G17" s="65">
        <v>1700</v>
      </c>
      <c r="H17" s="159"/>
      <c r="I17" s="65">
        <v>1700</v>
      </c>
      <c r="J17" s="65">
        <v>2150</v>
      </c>
      <c r="K17" s="545">
        <v>2220</v>
      </c>
      <c r="L17" s="585">
        <v>2408</v>
      </c>
      <c r="M17" s="459">
        <v>2408</v>
      </c>
      <c r="N17" s="530">
        <v>2408</v>
      </c>
    </row>
    <row r="18" spans="1:14" ht="12" customHeight="1" outlineLevel="1">
      <c r="A18" s="161"/>
      <c r="B18" s="155" t="s">
        <v>22</v>
      </c>
      <c r="C18" s="156">
        <v>623</v>
      </c>
      <c r="D18" s="157" t="s">
        <v>76</v>
      </c>
      <c r="E18" s="158"/>
      <c r="F18" s="159"/>
      <c r="G18" s="65">
        <v>30</v>
      </c>
      <c r="H18" s="159"/>
      <c r="I18" s="65">
        <v>30</v>
      </c>
      <c r="J18" s="65">
        <v>55</v>
      </c>
      <c r="K18" s="545">
        <v>55</v>
      </c>
      <c r="L18" s="585">
        <v>55</v>
      </c>
      <c r="M18" s="459">
        <v>55</v>
      </c>
      <c r="N18" s="530">
        <v>55</v>
      </c>
    </row>
    <row r="19" spans="1:14" ht="12" customHeight="1" outlineLevel="1">
      <c r="A19" s="161"/>
      <c r="B19" s="155" t="s">
        <v>22</v>
      </c>
      <c r="C19" s="156" t="s">
        <v>77</v>
      </c>
      <c r="D19" s="157" t="s">
        <v>78</v>
      </c>
      <c r="E19" s="158"/>
      <c r="F19" s="159"/>
      <c r="G19" s="65">
        <v>270</v>
      </c>
      <c r="H19" s="159"/>
      <c r="I19" s="65">
        <v>270</v>
      </c>
      <c r="J19" s="65">
        <v>305</v>
      </c>
      <c r="K19" s="545">
        <v>310</v>
      </c>
      <c r="L19" s="585">
        <v>340</v>
      </c>
      <c r="M19" s="459">
        <v>340</v>
      </c>
      <c r="N19" s="530">
        <v>340</v>
      </c>
    </row>
    <row r="20" spans="1:14" ht="12" customHeight="1" outlineLevel="1">
      <c r="A20" s="161"/>
      <c r="B20" s="155" t="s">
        <v>22</v>
      </c>
      <c r="C20" s="156" t="s">
        <v>79</v>
      </c>
      <c r="D20" s="157" t="s">
        <v>80</v>
      </c>
      <c r="E20" s="158"/>
      <c r="F20" s="159"/>
      <c r="G20" s="65">
        <v>2450</v>
      </c>
      <c r="H20" s="159"/>
      <c r="I20" s="65">
        <v>2450</v>
      </c>
      <c r="J20" s="65">
        <v>3100</v>
      </c>
      <c r="K20" s="545">
        <v>3150</v>
      </c>
      <c r="L20" s="585">
        <v>3483</v>
      </c>
      <c r="M20" s="459">
        <v>3483</v>
      </c>
      <c r="N20" s="530">
        <v>3483</v>
      </c>
    </row>
    <row r="21" spans="1:14" ht="12" customHeight="1" outlineLevel="1">
      <c r="A21" s="161"/>
      <c r="B21" s="155" t="s">
        <v>22</v>
      </c>
      <c r="C21" s="170">
        <v>625003</v>
      </c>
      <c r="D21" s="157" t="s">
        <v>81</v>
      </c>
      <c r="E21" s="158"/>
      <c r="F21" s="159"/>
      <c r="G21" s="65">
        <v>145</v>
      </c>
      <c r="H21" s="159"/>
      <c r="I21" s="65">
        <v>145</v>
      </c>
      <c r="J21" s="65">
        <v>180</v>
      </c>
      <c r="K21" s="545">
        <v>181</v>
      </c>
      <c r="L21" s="585">
        <v>199</v>
      </c>
      <c r="M21" s="459">
        <v>199</v>
      </c>
      <c r="N21" s="530">
        <v>199</v>
      </c>
    </row>
    <row r="22" spans="1:14" ht="12" customHeight="1" outlineLevel="1">
      <c r="A22" s="161"/>
      <c r="B22" s="155" t="s">
        <v>22</v>
      </c>
      <c r="C22" s="170">
        <v>625004</v>
      </c>
      <c r="D22" s="157" t="s">
        <v>82</v>
      </c>
      <c r="E22" s="158"/>
      <c r="F22" s="159"/>
      <c r="G22" s="65">
        <v>540</v>
      </c>
      <c r="H22" s="159"/>
      <c r="I22" s="65">
        <v>540</v>
      </c>
      <c r="J22" s="65">
        <v>690</v>
      </c>
      <c r="K22" s="545">
        <v>690</v>
      </c>
      <c r="L22" s="585">
        <v>740</v>
      </c>
      <c r="M22" s="459">
        <v>740</v>
      </c>
      <c r="N22" s="530">
        <v>740</v>
      </c>
    </row>
    <row r="23" spans="1:14" ht="12" customHeight="1" outlineLevel="1">
      <c r="A23" s="161"/>
      <c r="B23" s="155" t="s">
        <v>22</v>
      </c>
      <c r="C23" s="170">
        <v>625005</v>
      </c>
      <c r="D23" s="157" t="s">
        <v>83</v>
      </c>
      <c r="E23" s="158"/>
      <c r="F23" s="159"/>
      <c r="G23" s="65">
        <v>185</v>
      </c>
      <c r="H23" s="159"/>
      <c r="I23" s="65">
        <v>185</v>
      </c>
      <c r="J23" s="65">
        <v>220</v>
      </c>
      <c r="K23" s="545">
        <v>225</v>
      </c>
      <c r="L23" s="585">
        <v>241</v>
      </c>
      <c r="M23" s="459">
        <v>241</v>
      </c>
      <c r="N23" s="530">
        <v>241</v>
      </c>
    </row>
    <row r="24" spans="1:14" ht="12" customHeight="1" outlineLevel="1">
      <c r="A24" s="161"/>
      <c r="B24" s="155" t="s">
        <v>22</v>
      </c>
      <c r="C24" s="170">
        <v>625007</v>
      </c>
      <c r="D24" s="157" t="s">
        <v>84</v>
      </c>
      <c r="E24" s="158"/>
      <c r="F24" s="159"/>
      <c r="G24" s="65">
        <v>820</v>
      </c>
      <c r="H24" s="159"/>
      <c r="I24" s="65">
        <v>820</v>
      </c>
      <c r="J24" s="65">
        <v>1100</v>
      </c>
      <c r="K24" s="545">
        <v>1100</v>
      </c>
      <c r="L24" s="585">
        <v>1182</v>
      </c>
      <c r="M24" s="459">
        <v>1182</v>
      </c>
      <c r="N24" s="530">
        <v>1182</v>
      </c>
    </row>
    <row r="25" spans="1:14" s="177" customFormat="1" ht="12" customHeight="1">
      <c r="A25" s="171"/>
      <c r="B25" s="172"/>
      <c r="C25" s="173">
        <v>630</v>
      </c>
      <c r="D25" s="174" t="s">
        <v>85</v>
      </c>
      <c r="E25" s="175"/>
      <c r="F25" s="176"/>
      <c r="G25" s="168">
        <f>G26+G28+G35+G47+G54+G59</f>
        <v>11340</v>
      </c>
      <c r="H25" s="176"/>
      <c r="I25" s="168">
        <f>I26+I28+I35+I47+I54+I59</f>
        <v>11010</v>
      </c>
      <c r="J25" s="168">
        <f>J26+J28+J35+J47+J54+J59</f>
        <v>9620</v>
      </c>
      <c r="K25" s="546">
        <f>K26+K28+K35+K47+K54+K59</f>
        <v>10945</v>
      </c>
      <c r="L25" s="586">
        <f>L26+L28+L47+L54+L59+L35</f>
        <v>8258</v>
      </c>
      <c r="M25" s="460">
        <f>M26+M28+M35+M47+M54+M59</f>
        <v>8258</v>
      </c>
      <c r="N25" s="531">
        <v>8258</v>
      </c>
    </row>
    <row r="26" spans="1:14" s="177" customFormat="1" ht="12" customHeight="1">
      <c r="A26" s="178" t="s">
        <v>70</v>
      </c>
      <c r="B26" s="179"/>
      <c r="C26" s="180">
        <v>631</v>
      </c>
      <c r="D26" s="181" t="s">
        <v>86</v>
      </c>
      <c r="E26" s="182"/>
      <c r="F26" s="183"/>
      <c r="G26" s="168">
        <v>350</v>
      </c>
      <c r="H26" s="183"/>
      <c r="I26" s="168">
        <f>I27</f>
        <v>400</v>
      </c>
      <c r="J26" s="168">
        <f>J27</f>
        <v>300</v>
      </c>
      <c r="K26" s="546">
        <v>300</v>
      </c>
      <c r="L26" s="586">
        <f>L27</f>
        <v>250</v>
      </c>
      <c r="M26" s="460">
        <v>250</v>
      </c>
      <c r="N26" s="531">
        <v>250</v>
      </c>
    </row>
    <row r="27" spans="1:14" ht="12" customHeight="1" outlineLevel="1">
      <c r="A27" s="161" t="s">
        <v>70</v>
      </c>
      <c r="B27" s="155" t="s">
        <v>22</v>
      </c>
      <c r="C27" s="184" t="s">
        <v>87</v>
      </c>
      <c r="D27" s="185" t="s">
        <v>88</v>
      </c>
      <c r="E27" s="186"/>
      <c r="F27" s="187"/>
      <c r="G27" s="65">
        <v>350</v>
      </c>
      <c r="H27" s="187"/>
      <c r="I27" s="65">
        <v>400</v>
      </c>
      <c r="J27" s="160">
        <v>300</v>
      </c>
      <c r="K27" s="544">
        <v>300</v>
      </c>
      <c r="L27" s="584">
        <v>250</v>
      </c>
      <c r="M27" s="459">
        <v>250</v>
      </c>
      <c r="N27" s="530">
        <v>250</v>
      </c>
    </row>
    <row r="28" spans="1:14" s="177" customFormat="1" ht="12" customHeight="1">
      <c r="A28" s="171"/>
      <c r="B28" s="172"/>
      <c r="C28" s="180">
        <v>632</v>
      </c>
      <c r="D28" s="188" t="s">
        <v>89</v>
      </c>
      <c r="E28" s="189"/>
      <c r="F28" s="190"/>
      <c r="G28" s="168">
        <f>G29+G30+G31+G32+G33+G34</f>
        <v>1670</v>
      </c>
      <c r="H28" s="190"/>
      <c r="I28" s="168">
        <f>I29+I30+I31+I32+I33+I34</f>
        <v>1500</v>
      </c>
      <c r="J28" s="168">
        <f>J29+J30+J31+J32+J33+J34</f>
        <v>1620</v>
      </c>
      <c r="K28" s="546">
        <f>K29+K31+K34</f>
        <v>1800</v>
      </c>
      <c r="L28" s="586">
        <f>L29+L31+L34</f>
        <v>1700</v>
      </c>
      <c r="M28" s="460">
        <f>M29+M30+M31+M32+M33+M34</f>
        <v>1700</v>
      </c>
      <c r="N28" s="531">
        <v>1700</v>
      </c>
    </row>
    <row r="29" spans="1:14" ht="12" customHeight="1" outlineLevel="1">
      <c r="A29" s="762" t="s">
        <v>70</v>
      </c>
      <c r="B29" s="760" t="s">
        <v>22</v>
      </c>
      <c r="C29" s="758">
        <v>632001</v>
      </c>
      <c r="D29" s="756" t="s">
        <v>90</v>
      </c>
      <c r="E29" s="186"/>
      <c r="F29" s="187"/>
      <c r="G29" s="752">
        <v>400</v>
      </c>
      <c r="H29" s="187"/>
      <c r="I29" s="752">
        <v>400</v>
      </c>
      <c r="J29" s="750">
        <v>400</v>
      </c>
      <c r="K29" s="748">
        <v>400</v>
      </c>
      <c r="L29" s="584">
        <v>400</v>
      </c>
      <c r="M29" s="746">
        <v>400</v>
      </c>
      <c r="N29" s="530">
        <v>400</v>
      </c>
    </row>
    <row r="30" spans="1:14" ht="0.75" customHeight="1" outlineLevel="1">
      <c r="A30" s="763"/>
      <c r="B30" s="761"/>
      <c r="C30" s="759"/>
      <c r="D30" s="757"/>
      <c r="E30" s="186"/>
      <c r="F30" s="187"/>
      <c r="G30" s="753"/>
      <c r="H30" s="187"/>
      <c r="I30" s="753"/>
      <c r="J30" s="751"/>
      <c r="K30" s="749"/>
      <c r="L30" s="584"/>
      <c r="M30" s="747"/>
      <c r="N30" s="530"/>
    </row>
    <row r="31" spans="1:14" ht="12" customHeight="1" outlineLevel="1">
      <c r="A31" s="161"/>
      <c r="B31" s="155" t="s">
        <v>22</v>
      </c>
      <c r="C31" s="191">
        <v>632003</v>
      </c>
      <c r="D31" s="185" t="s">
        <v>91</v>
      </c>
      <c r="E31" s="186"/>
      <c r="F31" s="187"/>
      <c r="G31" s="65">
        <v>1270</v>
      </c>
      <c r="H31" s="187"/>
      <c r="I31" s="65">
        <v>1100</v>
      </c>
      <c r="J31" s="160">
        <v>1220</v>
      </c>
      <c r="K31" s="544">
        <v>1400</v>
      </c>
      <c r="L31" s="584">
        <v>1300</v>
      </c>
      <c r="M31" s="459">
        <v>1300</v>
      </c>
      <c r="N31" s="530">
        <v>1300</v>
      </c>
    </row>
    <row r="32" spans="1:14" ht="7.5" customHeight="1" hidden="1" outlineLevel="1">
      <c r="A32" s="161"/>
      <c r="B32" s="155"/>
      <c r="C32" s="191"/>
      <c r="D32" s="185"/>
      <c r="E32" s="186"/>
      <c r="F32" s="187"/>
      <c r="G32" s="65"/>
      <c r="H32" s="187"/>
      <c r="I32" s="65"/>
      <c r="J32" s="160"/>
      <c r="K32" s="544"/>
      <c r="L32" s="584"/>
      <c r="M32" s="459"/>
      <c r="N32" s="530"/>
    </row>
    <row r="33" spans="1:14" ht="11.25" hidden="1" outlineLevel="1">
      <c r="A33" s="161"/>
      <c r="B33" s="155"/>
      <c r="C33" s="191"/>
      <c r="D33" s="185"/>
      <c r="E33" s="186"/>
      <c r="F33" s="187"/>
      <c r="G33" s="65"/>
      <c r="H33" s="187"/>
      <c r="I33" s="65"/>
      <c r="J33" s="160"/>
      <c r="K33" s="544"/>
      <c r="L33" s="584"/>
      <c r="M33" s="459"/>
      <c r="N33" s="530"/>
    </row>
    <row r="34" spans="1:14" ht="11.25" outlineLevel="1">
      <c r="A34" s="161"/>
      <c r="B34" s="155" t="s">
        <v>22</v>
      </c>
      <c r="C34" s="191">
        <v>632004</v>
      </c>
      <c r="D34" s="118" t="s">
        <v>92</v>
      </c>
      <c r="E34" s="158"/>
      <c r="F34" s="159"/>
      <c r="G34" s="65">
        <v>0</v>
      </c>
      <c r="H34" s="159"/>
      <c r="I34" s="65">
        <v>0</v>
      </c>
      <c r="J34" s="160">
        <v>0</v>
      </c>
      <c r="K34" s="544">
        <v>0</v>
      </c>
      <c r="L34" s="584">
        <v>0</v>
      </c>
      <c r="M34" s="459">
        <v>0</v>
      </c>
      <c r="N34" s="530">
        <v>0</v>
      </c>
    </row>
    <row r="35" spans="1:14" s="177" customFormat="1" ht="12" customHeight="1">
      <c r="A35" s="171"/>
      <c r="B35" s="172"/>
      <c r="C35" s="180">
        <v>633</v>
      </c>
      <c r="D35" s="181" t="s">
        <v>93</v>
      </c>
      <c r="E35" s="182"/>
      <c r="F35" s="183"/>
      <c r="G35" s="168">
        <f>G36+G37+G38+G39+G40+G41+G42+G43+G44+G45+G46</f>
        <v>3950</v>
      </c>
      <c r="H35" s="183"/>
      <c r="I35" s="168">
        <f>I36+I37+I38+I39+I40+I41+I42+I43+I44+I45+I46</f>
        <v>3700</v>
      </c>
      <c r="J35" s="168">
        <f>J36+J37+J38+J39+J40+J41+J42+J43+J44+J45+J46</f>
        <v>1750</v>
      </c>
      <c r="K35" s="546">
        <f>K36+K37+K38+K39+K40+K41+K42+K43+K44+K45+K46</f>
        <v>2100</v>
      </c>
      <c r="L35" s="586">
        <f>L36+L37+L38+L39+L42+L43+L44+L45+L46</f>
        <v>1650</v>
      </c>
      <c r="M35" s="460">
        <f>M36+M37+M38+M39+M40+M41+M42+M43+M44+M45+M46</f>
        <v>1650</v>
      </c>
      <c r="N35" s="531">
        <v>1650</v>
      </c>
    </row>
    <row r="36" spans="1:14" ht="12" customHeight="1" outlineLevel="1">
      <c r="A36" s="161" t="s">
        <v>70</v>
      </c>
      <c r="B36" s="155" t="s">
        <v>22</v>
      </c>
      <c r="C36" s="191">
        <v>633001</v>
      </c>
      <c r="D36" s="185" t="s">
        <v>94</v>
      </c>
      <c r="E36" s="186"/>
      <c r="F36" s="187"/>
      <c r="G36" s="65">
        <v>300</v>
      </c>
      <c r="H36" s="187"/>
      <c r="I36" s="65">
        <v>250</v>
      </c>
      <c r="J36" s="160">
        <v>0</v>
      </c>
      <c r="K36" s="544">
        <v>300</v>
      </c>
      <c r="L36" s="584">
        <v>0</v>
      </c>
      <c r="M36" s="459">
        <v>0</v>
      </c>
      <c r="N36" s="530">
        <v>0</v>
      </c>
    </row>
    <row r="37" spans="1:14" ht="12" customHeight="1" outlineLevel="1">
      <c r="A37" s="161"/>
      <c r="B37" s="155" t="s">
        <v>22</v>
      </c>
      <c r="C37" s="184" t="s">
        <v>95</v>
      </c>
      <c r="D37" s="185" t="s">
        <v>96</v>
      </c>
      <c r="E37" s="186"/>
      <c r="F37" s="187"/>
      <c r="G37" s="65">
        <v>500</v>
      </c>
      <c r="H37" s="187"/>
      <c r="I37" s="65">
        <v>450</v>
      </c>
      <c r="J37" s="160">
        <v>0</v>
      </c>
      <c r="K37" s="544">
        <v>0</v>
      </c>
      <c r="L37" s="584">
        <v>0</v>
      </c>
      <c r="M37" s="459">
        <v>0</v>
      </c>
      <c r="N37" s="530">
        <v>0</v>
      </c>
    </row>
    <row r="38" spans="1:14" ht="12" customHeight="1" outlineLevel="1">
      <c r="A38" s="161"/>
      <c r="B38" s="155" t="s">
        <v>22</v>
      </c>
      <c r="C38" s="191">
        <v>633004</v>
      </c>
      <c r="D38" s="185" t="s">
        <v>97</v>
      </c>
      <c r="E38" s="186"/>
      <c r="F38" s="187"/>
      <c r="G38" s="65">
        <v>600</v>
      </c>
      <c r="H38" s="187"/>
      <c r="I38" s="65">
        <v>350</v>
      </c>
      <c r="J38" s="160">
        <v>200</v>
      </c>
      <c r="K38" s="544">
        <v>200</v>
      </c>
      <c r="L38" s="584">
        <v>100</v>
      </c>
      <c r="M38" s="459">
        <v>100</v>
      </c>
      <c r="N38" s="530">
        <v>100</v>
      </c>
    </row>
    <row r="39" spans="1:14" ht="12" customHeight="1" outlineLevel="1">
      <c r="A39" s="161"/>
      <c r="B39" s="155" t="s">
        <v>22</v>
      </c>
      <c r="C39" s="191">
        <v>633006</v>
      </c>
      <c r="D39" s="185" t="s">
        <v>98</v>
      </c>
      <c r="E39" s="186"/>
      <c r="F39" s="187"/>
      <c r="G39" s="65">
        <v>550</v>
      </c>
      <c r="H39" s="187"/>
      <c r="I39" s="65">
        <v>550</v>
      </c>
      <c r="J39" s="160">
        <v>200</v>
      </c>
      <c r="K39" s="544">
        <v>200</v>
      </c>
      <c r="L39" s="584">
        <v>200</v>
      </c>
      <c r="M39" s="459">
        <v>200</v>
      </c>
      <c r="N39" s="530">
        <v>200</v>
      </c>
    </row>
    <row r="40" spans="1:14" ht="12" customHeight="1" hidden="1" outlineLevel="1">
      <c r="A40" s="161"/>
      <c r="B40" s="155"/>
      <c r="C40" s="191"/>
      <c r="D40" s="185"/>
      <c r="E40" s="186"/>
      <c r="F40" s="187"/>
      <c r="G40" s="65"/>
      <c r="H40" s="187"/>
      <c r="I40" s="65"/>
      <c r="J40" s="160"/>
      <c r="K40" s="544"/>
      <c r="L40" s="584"/>
      <c r="M40" s="459"/>
      <c r="N40" s="530"/>
    </row>
    <row r="41" spans="1:14" ht="12" customHeight="1" hidden="1" outlineLevel="1">
      <c r="A41" s="161"/>
      <c r="B41" s="155"/>
      <c r="C41" s="191"/>
      <c r="D41" s="185"/>
      <c r="E41" s="186"/>
      <c r="F41" s="187"/>
      <c r="G41" s="65"/>
      <c r="H41" s="187"/>
      <c r="I41" s="65"/>
      <c r="J41" s="160"/>
      <c r="K41" s="544"/>
      <c r="L41" s="584"/>
      <c r="M41" s="459"/>
      <c r="N41" s="530"/>
    </row>
    <row r="42" spans="1:14" ht="12" customHeight="1" outlineLevel="1">
      <c r="A42" s="161"/>
      <c r="B42" s="155" t="s">
        <v>22</v>
      </c>
      <c r="C42" s="191">
        <v>633009</v>
      </c>
      <c r="D42" s="185" t="s">
        <v>99</v>
      </c>
      <c r="E42" s="186"/>
      <c r="F42" s="187"/>
      <c r="G42" s="65">
        <v>200</v>
      </c>
      <c r="H42" s="187"/>
      <c r="I42" s="65">
        <v>100</v>
      </c>
      <c r="J42" s="160">
        <v>50</v>
      </c>
      <c r="K42" s="544">
        <v>50</v>
      </c>
      <c r="L42" s="584">
        <v>50</v>
      </c>
      <c r="M42" s="459">
        <v>50</v>
      </c>
      <c r="N42" s="530">
        <v>50</v>
      </c>
    </row>
    <row r="43" spans="1:14" ht="12" customHeight="1" outlineLevel="1">
      <c r="A43" s="161"/>
      <c r="B43" s="155" t="s">
        <v>22</v>
      </c>
      <c r="C43" s="191">
        <v>633010</v>
      </c>
      <c r="D43" s="185" t="s">
        <v>100</v>
      </c>
      <c r="E43" s="186"/>
      <c r="F43" s="187"/>
      <c r="G43" s="65">
        <v>50</v>
      </c>
      <c r="H43" s="187"/>
      <c r="I43" s="65">
        <v>50</v>
      </c>
      <c r="J43" s="160">
        <v>50</v>
      </c>
      <c r="K43" s="544">
        <v>50</v>
      </c>
      <c r="L43" s="584">
        <v>50</v>
      </c>
      <c r="M43" s="459">
        <v>50</v>
      </c>
      <c r="N43" s="530">
        <v>50</v>
      </c>
    </row>
    <row r="44" spans="1:14" ht="12" customHeight="1" outlineLevel="1">
      <c r="A44" s="161"/>
      <c r="B44" s="155" t="s">
        <v>22</v>
      </c>
      <c r="C44" s="191">
        <v>633013</v>
      </c>
      <c r="D44" s="185" t="s">
        <v>101</v>
      </c>
      <c r="E44" s="186"/>
      <c r="F44" s="187"/>
      <c r="G44" s="65">
        <v>200</v>
      </c>
      <c r="H44" s="187"/>
      <c r="I44" s="65">
        <v>400</v>
      </c>
      <c r="J44" s="160">
        <v>400</v>
      </c>
      <c r="K44" s="544">
        <v>400</v>
      </c>
      <c r="L44" s="584">
        <v>400</v>
      </c>
      <c r="M44" s="459">
        <v>400</v>
      </c>
      <c r="N44" s="530">
        <v>400</v>
      </c>
    </row>
    <row r="45" spans="1:14" ht="12" customHeight="1" outlineLevel="1">
      <c r="A45" s="161"/>
      <c r="B45" s="155" t="s">
        <v>22</v>
      </c>
      <c r="C45" s="191">
        <v>633015</v>
      </c>
      <c r="D45" s="185" t="s">
        <v>102</v>
      </c>
      <c r="E45" s="186"/>
      <c r="F45" s="187"/>
      <c r="G45" s="65">
        <v>900</v>
      </c>
      <c r="H45" s="187"/>
      <c r="I45" s="65">
        <v>900</v>
      </c>
      <c r="J45" s="160">
        <v>700</v>
      </c>
      <c r="K45" s="544">
        <v>800</v>
      </c>
      <c r="L45" s="584">
        <v>750</v>
      </c>
      <c r="M45" s="459">
        <v>750</v>
      </c>
      <c r="N45" s="530">
        <v>750</v>
      </c>
    </row>
    <row r="46" spans="1:14" ht="12" customHeight="1" outlineLevel="1">
      <c r="A46" s="161"/>
      <c r="B46" s="155" t="s">
        <v>22</v>
      </c>
      <c r="C46" s="191">
        <v>633016</v>
      </c>
      <c r="D46" s="185" t="s">
        <v>103</v>
      </c>
      <c r="E46" s="186"/>
      <c r="F46" s="187"/>
      <c r="G46" s="65">
        <v>650</v>
      </c>
      <c r="H46" s="187"/>
      <c r="I46" s="65">
        <v>650</v>
      </c>
      <c r="J46" s="160">
        <v>150</v>
      </c>
      <c r="K46" s="544">
        <v>100</v>
      </c>
      <c r="L46" s="584">
        <v>100</v>
      </c>
      <c r="M46" s="459">
        <v>100</v>
      </c>
      <c r="N46" s="530">
        <v>100</v>
      </c>
    </row>
    <row r="47" spans="1:14" s="177" customFormat="1" ht="12" customHeight="1">
      <c r="A47" s="171"/>
      <c r="B47" s="172" t="s">
        <v>22</v>
      </c>
      <c r="C47" s="180">
        <v>634001</v>
      </c>
      <c r="D47" s="181" t="s">
        <v>214</v>
      </c>
      <c r="E47" s="182"/>
      <c r="F47" s="183"/>
      <c r="G47" s="168"/>
      <c r="H47" s="183"/>
      <c r="I47" s="168">
        <v>0</v>
      </c>
      <c r="J47" s="168">
        <v>0</v>
      </c>
      <c r="K47" s="546">
        <v>30</v>
      </c>
      <c r="L47" s="586">
        <v>35</v>
      </c>
      <c r="M47" s="460">
        <v>35</v>
      </c>
      <c r="N47" s="531">
        <v>35</v>
      </c>
    </row>
    <row r="48" spans="1:14" ht="12" customHeight="1" hidden="1" outlineLevel="1">
      <c r="A48" s="161"/>
      <c r="B48" s="155"/>
      <c r="C48" s="184"/>
      <c r="D48" s="185"/>
      <c r="E48" s="186"/>
      <c r="F48" s="187"/>
      <c r="G48" s="65"/>
      <c r="H48" s="187"/>
      <c r="I48" s="65"/>
      <c r="J48" s="160"/>
      <c r="K48" s="544"/>
      <c r="L48" s="584"/>
      <c r="M48" s="459"/>
      <c r="N48" s="530"/>
    </row>
    <row r="49" spans="1:14" ht="12" customHeight="1" hidden="1" outlineLevel="1">
      <c r="A49" s="161"/>
      <c r="B49" s="155"/>
      <c r="C49" s="191"/>
      <c r="D49" s="185"/>
      <c r="E49" s="186"/>
      <c r="F49" s="187"/>
      <c r="G49" s="65"/>
      <c r="H49" s="187"/>
      <c r="I49" s="65"/>
      <c r="J49" s="160"/>
      <c r="K49" s="544"/>
      <c r="L49" s="584"/>
      <c r="M49" s="459"/>
      <c r="N49" s="530"/>
    </row>
    <row r="50" spans="1:14" ht="12" customHeight="1" hidden="1" outlineLevel="1">
      <c r="A50" s="161"/>
      <c r="B50" s="155"/>
      <c r="C50" s="191"/>
      <c r="D50" s="185"/>
      <c r="E50" s="186"/>
      <c r="F50" s="187"/>
      <c r="G50" s="65"/>
      <c r="H50" s="187"/>
      <c r="I50" s="65"/>
      <c r="J50" s="160"/>
      <c r="K50" s="544"/>
      <c r="L50" s="584"/>
      <c r="M50" s="459"/>
      <c r="N50" s="530"/>
    </row>
    <row r="51" spans="1:14" ht="0.75" customHeight="1" hidden="1" outlineLevel="1">
      <c r="A51" s="161"/>
      <c r="B51" s="155"/>
      <c r="C51" s="191"/>
      <c r="D51" s="185"/>
      <c r="E51" s="186"/>
      <c r="F51" s="187"/>
      <c r="G51" s="192"/>
      <c r="H51" s="187"/>
      <c r="I51" s="65"/>
      <c r="J51" s="65"/>
      <c r="K51" s="545"/>
      <c r="L51" s="585"/>
      <c r="M51" s="459"/>
      <c r="N51" s="530"/>
    </row>
    <row r="52" spans="1:14" ht="12" customHeight="1" hidden="1" outlineLevel="1">
      <c r="A52" s="161"/>
      <c r="B52" s="155"/>
      <c r="C52" s="191"/>
      <c r="D52" s="185"/>
      <c r="E52" s="186"/>
      <c r="F52" s="187"/>
      <c r="G52" s="65"/>
      <c r="H52" s="187"/>
      <c r="I52" s="65"/>
      <c r="J52" s="160"/>
      <c r="K52" s="544"/>
      <c r="L52" s="584"/>
      <c r="M52" s="459"/>
      <c r="N52" s="530"/>
    </row>
    <row r="53" spans="1:14" ht="3" customHeight="1" outlineLevel="1">
      <c r="A53" s="161"/>
      <c r="B53" s="155"/>
      <c r="C53" s="191"/>
      <c r="D53" s="185"/>
      <c r="E53" s="186"/>
      <c r="F53" s="187"/>
      <c r="G53" s="65"/>
      <c r="H53" s="187"/>
      <c r="I53" s="65"/>
      <c r="J53" s="160"/>
      <c r="K53" s="544"/>
      <c r="L53" s="584"/>
      <c r="M53" s="459"/>
      <c r="N53" s="530"/>
    </row>
    <row r="54" spans="1:14" s="177" customFormat="1" ht="12" customHeight="1">
      <c r="A54" s="171"/>
      <c r="B54" s="172"/>
      <c r="C54" s="180">
        <v>635</v>
      </c>
      <c r="D54" s="181" t="s">
        <v>104</v>
      </c>
      <c r="E54" s="182"/>
      <c r="F54" s="183"/>
      <c r="G54" s="168">
        <f>G55+G56+G57+G58</f>
        <v>350</v>
      </c>
      <c r="H54" s="183"/>
      <c r="I54" s="168">
        <f>I55+I56+I57+I58</f>
        <v>250</v>
      </c>
      <c r="J54" s="168">
        <f>J55+J56+J57+J58</f>
        <v>100</v>
      </c>
      <c r="K54" s="546">
        <f>K55+K56+K57+K58</f>
        <v>100</v>
      </c>
      <c r="L54" s="586">
        <f>L58</f>
        <v>100</v>
      </c>
      <c r="M54" s="460">
        <v>100</v>
      </c>
      <c r="N54" s="531">
        <v>100</v>
      </c>
    </row>
    <row r="55" spans="1:14" ht="12" customHeight="1" outlineLevel="1">
      <c r="A55" s="161" t="s">
        <v>70</v>
      </c>
      <c r="B55" s="155" t="s">
        <v>22</v>
      </c>
      <c r="C55" s="191">
        <v>635002</v>
      </c>
      <c r="D55" s="185" t="s">
        <v>105</v>
      </c>
      <c r="E55" s="186"/>
      <c r="F55" s="187"/>
      <c r="G55" s="65">
        <v>50</v>
      </c>
      <c r="H55" s="187"/>
      <c r="I55" s="65">
        <v>50</v>
      </c>
      <c r="J55" s="160">
        <v>0</v>
      </c>
      <c r="K55" s="544">
        <v>0</v>
      </c>
      <c r="L55" s="584">
        <v>0</v>
      </c>
      <c r="M55" s="459">
        <v>0</v>
      </c>
      <c r="N55" s="530"/>
    </row>
    <row r="56" spans="1:14" ht="12" customHeight="1" hidden="1" outlineLevel="1">
      <c r="A56" s="161"/>
      <c r="B56" s="155"/>
      <c r="C56" s="191"/>
      <c r="D56" s="185"/>
      <c r="E56" s="186"/>
      <c r="F56" s="187"/>
      <c r="G56" s="65"/>
      <c r="H56" s="187"/>
      <c r="I56" s="65"/>
      <c r="J56" s="160"/>
      <c r="K56" s="544"/>
      <c r="L56" s="584"/>
      <c r="M56" s="459"/>
      <c r="N56" s="530"/>
    </row>
    <row r="57" spans="1:14" ht="12" customHeight="1" outlineLevel="1">
      <c r="A57" s="161"/>
      <c r="B57" s="155" t="s">
        <v>22</v>
      </c>
      <c r="C57" s="191">
        <v>635006</v>
      </c>
      <c r="D57" s="185" t="s">
        <v>106</v>
      </c>
      <c r="E57" s="186"/>
      <c r="F57" s="187"/>
      <c r="G57" s="65">
        <v>0</v>
      </c>
      <c r="H57" s="187"/>
      <c r="I57" s="65">
        <v>100</v>
      </c>
      <c r="J57" s="160">
        <v>0</v>
      </c>
      <c r="K57" s="544">
        <v>0</v>
      </c>
      <c r="L57" s="584">
        <v>0</v>
      </c>
      <c r="M57" s="459">
        <v>0</v>
      </c>
      <c r="N57" s="530"/>
    </row>
    <row r="58" spans="1:14" ht="12" customHeight="1" outlineLevel="1">
      <c r="A58" s="161"/>
      <c r="B58" s="155" t="s">
        <v>22</v>
      </c>
      <c r="C58" s="191">
        <v>635009</v>
      </c>
      <c r="D58" s="185" t="s">
        <v>107</v>
      </c>
      <c r="E58" s="186"/>
      <c r="F58" s="187"/>
      <c r="G58" s="65">
        <v>300</v>
      </c>
      <c r="H58" s="187"/>
      <c r="I58" s="65">
        <v>100</v>
      </c>
      <c r="J58" s="160">
        <v>100</v>
      </c>
      <c r="K58" s="544">
        <v>100</v>
      </c>
      <c r="L58" s="584">
        <v>100</v>
      </c>
      <c r="M58" s="459">
        <v>100</v>
      </c>
      <c r="N58" s="530">
        <v>100</v>
      </c>
    </row>
    <row r="59" spans="1:14" s="177" customFormat="1" ht="12" customHeight="1">
      <c r="A59" s="171"/>
      <c r="B59" s="172"/>
      <c r="C59" s="180">
        <v>637</v>
      </c>
      <c r="D59" s="181" t="s">
        <v>108</v>
      </c>
      <c r="E59" s="182"/>
      <c r="F59" s="183"/>
      <c r="G59" s="168">
        <f>G60+G62+G63+G64+G65+G66+G67+G68+G69+G70+G72+G73+G71</f>
        <v>5020</v>
      </c>
      <c r="H59" s="183"/>
      <c r="I59" s="168">
        <f>I60+I61+I62+I63+I64+I65+I66+I67+I68+I69+I70+I72+I73+I71</f>
        <v>5160</v>
      </c>
      <c r="J59" s="168">
        <f>J60+J61+J62+J63+J64+J65+J66+J67+J68+J69+J70+J72+J73+J71</f>
        <v>5850</v>
      </c>
      <c r="K59" s="546">
        <f>K60+K61+K62+K63+K64+K65+K66+K67+K68+K69+K70+K72+K73+K71+K94</f>
        <v>6615</v>
      </c>
      <c r="L59" s="586">
        <f>L60+L61+L62+L63+L64+L65+L67+L68+L69+L70+L71+L72+L73+L94</f>
        <v>4523</v>
      </c>
      <c r="M59" s="460">
        <f>M60+M61+M62+M63+M64+M65+M66+M67+M68+M69+M70+M72+M73+M71+M94</f>
        <v>4523</v>
      </c>
      <c r="N59" s="531">
        <v>4523</v>
      </c>
    </row>
    <row r="60" spans="1:14" ht="12" customHeight="1" outlineLevel="2">
      <c r="A60" s="161" t="s">
        <v>70</v>
      </c>
      <c r="B60" s="155" t="s">
        <v>22</v>
      </c>
      <c r="C60" s="156" t="s">
        <v>109</v>
      </c>
      <c r="D60" s="157" t="s">
        <v>110</v>
      </c>
      <c r="E60" s="158"/>
      <c r="F60" s="159"/>
      <c r="G60" s="65">
        <v>250</v>
      </c>
      <c r="H60" s="159"/>
      <c r="I60" s="65">
        <v>300</v>
      </c>
      <c r="J60" s="160">
        <v>200</v>
      </c>
      <c r="K60" s="544">
        <v>350</v>
      </c>
      <c r="L60" s="584">
        <v>250</v>
      </c>
      <c r="M60" s="459">
        <v>250</v>
      </c>
      <c r="N60" s="530">
        <v>250</v>
      </c>
    </row>
    <row r="61" spans="1:14" ht="12" customHeight="1" outlineLevel="2">
      <c r="A61" s="161"/>
      <c r="B61" s="155" t="s">
        <v>22</v>
      </c>
      <c r="C61" s="156" t="s">
        <v>111</v>
      </c>
      <c r="D61" s="157" t="s">
        <v>112</v>
      </c>
      <c r="E61" s="158"/>
      <c r="F61" s="159"/>
      <c r="G61" s="65">
        <v>0</v>
      </c>
      <c r="H61" s="159"/>
      <c r="I61" s="65">
        <v>80</v>
      </c>
      <c r="J61" s="160">
        <v>50</v>
      </c>
      <c r="K61" s="544">
        <v>50</v>
      </c>
      <c r="L61" s="584">
        <v>50</v>
      </c>
      <c r="M61" s="459">
        <v>50</v>
      </c>
      <c r="N61" s="530">
        <v>50</v>
      </c>
    </row>
    <row r="62" spans="1:14" ht="12" customHeight="1" outlineLevel="2">
      <c r="A62" s="161"/>
      <c r="B62" s="155" t="s">
        <v>22</v>
      </c>
      <c r="C62" s="170">
        <v>637003</v>
      </c>
      <c r="D62" s="157" t="s">
        <v>113</v>
      </c>
      <c r="E62" s="158"/>
      <c r="F62" s="159"/>
      <c r="G62" s="65">
        <v>20</v>
      </c>
      <c r="H62" s="159"/>
      <c r="I62" s="65">
        <v>80</v>
      </c>
      <c r="J62" s="160">
        <v>0</v>
      </c>
      <c r="K62" s="544">
        <v>0</v>
      </c>
      <c r="L62" s="584">
        <v>0</v>
      </c>
      <c r="M62" s="459">
        <v>0</v>
      </c>
      <c r="N62" s="530">
        <v>0</v>
      </c>
    </row>
    <row r="63" spans="1:14" ht="12" customHeight="1" outlineLevel="2">
      <c r="A63" s="161"/>
      <c r="B63" s="155" t="s">
        <v>22</v>
      </c>
      <c r="C63" s="170">
        <v>637004</v>
      </c>
      <c r="D63" s="157" t="s">
        <v>114</v>
      </c>
      <c r="E63" s="158"/>
      <c r="F63" s="159"/>
      <c r="G63" s="65">
        <v>200</v>
      </c>
      <c r="H63" s="159"/>
      <c r="I63" s="65">
        <v>900</v>
      </c>
      <c r="J63" s="193">
        <v>500</v>
      </c>
      <c r="K63" s="545">
        <v>1000</v>
      </c>
      <c r="L63" s="585">
        <v>500</v>
      </c>
      <c r="M63" s="459">
        <v>500</v>
      </c>
      <c r="N63" s="530">
        <v>1000</v>
      </c>
    </row>
    <row r="64" spans="1:14" ht="12" customHeight="1" outlineLevel="2">
      <c r="A64" s="161"/>
      <c r="B64" s="155" t="s">
        <v>22</v>
      </c>
      <c r="C64" s="170">
        <v>637005</v>
      </c>
      <c r="D64" s="157" t="s">
        <v>115</v>
      </c>
      <c r="E64" s="158"/>
      <c r="F64" s="159"/>
      <c r="G64" s="65">
        <v>700</v>
      </c>
      <c r="H64" s="159"/>
      <c r="I64" s="65">
        <v>500</v>
      </c>
      <c r="J64" s="160">
        <v>500</v>
      </c>
      <c r="K64" s="544">
        <v>1000</v>
      </c>
      <c r="L64" s="584">
        <v>500</v>
      </c>
      <c r="M64" s="459">
        <v>500</v>
      </c>
      <c r="N64" s="530">
        <v>0</v>
      </c>
    </row>
    <row r="65" spans="1:14" ht="12" customHeight="1" outlineLevel="2">
      <c r="A65" s="161"/>
      <c r="B65" s="155" t="s">
        <v>22</v>
      </c>
      <c r="C65" s="170">
        <v>637011</v>
      </c>
      <c r="D65" s="157" t="s">
        <v>116</v>
      </c>
      <c r="E65" s="158"/>
      <c r="F65" s="159"/>
      <c r="G65" s="65">
        <v>800</v>
      </c>
      <c r="H65" s="159"/>
      <c r="I65" s="65">
        <v>600</v>
      </c>
      <c r="J65" s="160">
        <v>2200</v>
      </c>
      <c r="K65" s="544">
        <v>2020</v>
      </c>
      <c r="L65" s="584">
        <v>0</v>
      </c>
      <c r="M65" s="459">
        <v>0</v>
      </c>
      <c r="N65" s="530">
        <v>0</v>
      </c>
    </row>
    <row r="66" spans="1:14" ht="12" customHeight="1" hidden="1" outlineLevel="2">
      <c r="A66" s="161"/>
      <c r="B66" s="155" t="s">
        <v>22</v>
      </c>
      <c r="C66" s="170" t="s">
        <v>117</v>
      </c>
      <c r="D66" s="157" t="s">
        <v>118</v>
      </c>
      <c r="E66" s="158"/>
      <c r="F66" s="159"/>
      <c r="G66" s="65">
        <v>0</v>
      </c>
      <c r="H66" s="159"/>
      <c r="I66" s="65">
        <v>0</v>
      </c>
      <c r="J66" s="65"/>
      <c r="K66" s="545"/>
      <c r="L66" s="585"/>
      <c r="M66" s="459"/>
      <c r="N66" s="530"/>
    </row>
    <row r="67" spans="1:14" ht="12" customHeight="1" outlineLevel="2">
      <c r="A67" s="161"/>
      <c r="B67" s="155" t="s">
        <v>22</v>
      </c>
      <c r="C67" s="170">
        <v>637012</v>
      </c>
      <c r="D67" s="157" t="s">
        <v>119</v>
      </c>
      <c r="E67" s="158"/>
      <c r="F67" s="159"/>
      <c r="G67" s="65">
        <v>150</v>
      </c>
      <c r="H67" s="159"/>
      <c r="I67" s="65">
        <v>150</v>
      </c>
      <c r="J67" s="160">
        <v>100</v>
      </c>
      <c r="K67" s="544">
        <v>100</v>
      </c>
      <c r="L67" s="584">
        <v>100</v>
      </c>
      <c r="M67" s="459">
        <v>100</v>
      </c>
      <c r="N67" s="530">
        <v>100</v>
      </c>
    </row>
    <row r="68" spans="1:14" ht="12" customHeight="1" outlineLevel="2">
      <c r="A68" s="161"/>
      <c r="B68" s="155" t="s">
        <v>22</v>
      </c>
      <c r="C68" s="170">
        <v>637014</v>
      </c>
      <c r="D68" s="157" t="s">
        <v>120</v>
      </c>
      <c r="E68" s="158"/>
      <c r="F68" s="159"/>
      <c r="G68" s="65">
        <v>1750</v>
      </c>
      <c r="H68" s="159"/>
      <c r="I68" s="65">
        <v>1400</v>
      </c>
      <c r="J68" s="160">
        <v>840</v>
      </c>
      <c r="K68" s="544">
        <v>800</v>
      </c>
      <c r="L68" s="584">
        <v>1665</v>
      </c>
      <c r="M68" s="459">
        <v>1665</v>
      </c>
      <c r="N68" s="530">
        <v>1665</v>
      </c>
    </row>
    <row r="69" spans="1:14" ht="12" customHeight="1" outlineLevel="2">
      <c r="A69" s="161"/>
      <c r="B69" s="155" t="s">
        <v>22</v>
      </c>
      <c r="C69" s="170">
        <v>637015</v>
      </c>
      <c r="D69" s="157" t="s">
        <v>121</v>
      </c>
      <c r="E69" s="158"/>
      <c r="F69" s="159"/>
      <c r="G69" s="65">
        <v>210</v>
      </c>
      <c r="H69" s="159"/>
      <c r="I69" s="65">
        <v>210</v>
      </c>
      <c r="J69" s="160">
        <v>210</v>
      </c>
      <c r="K69" s="544">
        <v>210</v>
      </c>
      <c r="L69" s="584">
        <v>210</v>
      </c>
      <c r="M69" s="459">
        <v>210</v>
      </c>
      <c r="N69" s="530">
        <v>210</v>
      </c>
    </row>
    <row r="70" spans="1:14" ht="12" customHeight="1" outlineLevel="2">
      <c r="A70" s="161"/>
      <c r="B70" s="155" t="s">
        <v>22</v>
      </c>
      <c r="C70" s="170">
        <v>637016</v>
      </c>
      <c r="D70" s="157" t="s">
        <v>122</v>
      </c>
      <c r="E70" s="158"/>
      <c r="F70" s="159"/>
      <c r="G70" s="65">
        <v>140</v>
      </c>
      <c r="H70" s="159"/>
      <c r="I70" s="65">
        <v>140</v>
      </c>
      <c r="J70" s="160">
        <v>70</v>
      </c>
      <c r="K70" s="544">
        <v>70</v>
      </c>
      <c r="L70" s="584">
        <v>245</v>
      </c>
      <c r="M70" s="459">
        <v>245</v>
      </c>
      <c r="N70" s="530">
        <v>245</v>
      </c>
    </row>
    <row r="71" spans="1:14" ht="12" customHeight="1" outlineLevel="2">
      <c r="A71" s="161"/>
      <c r="B71" s="155" t="s">
        <v>22</v>
      </c>
      <c r="C71" s="170">
        <v>637026</v>
      </c>
      <c r="D71" s="157" t="s">
        <v>123</v>
      </c>
      <c r="E71" s="158"/>
      <c r="F71" s="159"/>
      <c r="G71" s="65">
        <v>300</v>
      </c>
      <c r="H71" s="159"/>
      <c r="I71" s="65">
        <v>300</v>
      </c>
      <c r="J71" s="160">
        <v>480</v>
      </c>
      <c r="K71" s="544">
        <v>480</v>
      </c>
      <c r="L71" s="584">
        <v>480</v>
      </c>
      <c r="M71" s="459">
        <v>480</v>
      </c>
      <c r="N71" s="530">
        <v>480</v>
      </c>
    </row>
    <row r="72" spans="1:14" ht="12" customHeight="1" outlineLevel="2">
      <c r="A72" s="161"/>
      <c r="B72" s="155" t="s">
        <v>22</v>
      </c>
      <c r="C72" s="170">
        <v>637023</v>
      </c>
      <c r="D72" s="157" t="s">
        <v>124</v>
      </c>
      <c r="E72" s="158"/>
      <c r="F72" s="159"/>
      <c r="G72" s="194">
        <v>100</v>
      </c>
      <c r="H72" s="159"/>
      <c r="I72" s="194">
        <v>100</v>
      </c>
      <c r="J72" s="195">
        <v>400</v>
      </c>
      <c r="K72" s="547">
        <v>100</v>
      </c>
      <c r="L72" s="587">
        <v>88</v>
      </c>
      <c r="M72" s="461">
        <v>88</v>
      </c>
      <c r="N72" s="530">
        <v>88</v>
      </c>
    </row>
    <row r="73" spans="1:14" ht="12" customHeight="1" outlineLevel="2">
      <c r="A73" s="161"/>
      <c r="B73" s="155" t="s">
        <v>22</v>
      </c>
      <c r="C73" s="170">
        <v>637027</v>
      </c>
      <c r="D73" s="157" t="s">
        <v>215</v>
      </c>
      <c r="E73" s="158"/>
      <c r="F73" s="159"/>
      <c r="G73" s="65">
        <v>400</v>
      </c>
      <c r="H73" s="159"/>
      <c r="I73" s="65">
        <v>400</v>
      </c>
      <c r="J73" s="160">
        <v>300</v>
      </c>
      <c r="K73" s="544">
        <v>400</v>
      </c>
      <c r="L73" s="584">
        <v>400</v>
      </c>
      <c r="M73" s="459">
        <v>400</v>
      </c>
      <c r="N73" s="530">
        <v>500</v>
      </c>
    </row>
    <row r="74" spans="1:14" ht="12" customHeight="1" hidden="1" outlineLevel="2">
      <c r="A74" s="196"/>
      <c r="B74" s="119"/>
      <c r="C74" s="131"/>
      <c r="D74" s="118"/>
      <c r="E74" s="158"/>
      <c r="F74" s="159"/>
      <c r="G74" s="159"/>
      <c r="H74" s="159"/>
      <c r="I74" s="197"/>
      <c r="J74" s="77"/>
      <c r="K74" s="548"/>
      <c r="L74" s="588"/>
      <c r="M74" s="462"/>
      <c r="N74" s="530"/>
    </row>
    <row r="75" spans="1:14" ht="12" customHeight="1" hidden="1" outlineLevel="2">
      <c r="A75" s="196"/>
      <c r="B75" s="119"/>
      <c r="C75" s="131"/>
      <c r="D75" s="118"/>
      <c r="E75" s="158"/>
      <c r="F75" s="159"/>
      <c r="G75" s="159"/>
      <c r="H75" s="159"/>
      <c r="I75" s="197"/>
      <c r="J75" s="77"/>
      <c r="K75" s="548"/>
      <c r="L75" s="588"/>
      <c r="M75" s="462"/>
      <c r="N75" s="530"/>
    </row>
    <row r="76" spans="1:14" ht="12" customHeight="1" hidden="1" outlineLevel="2">
      <c r="A76" s="196"/>
      <c r="B76" s="119"/>
      <c r="C76" s="131"/>
      <c r="D76" s="118"/>
      <c r="E76" s="158"/>
      <c r="F76" s="159"/>
      <c r="G76" s="159"/>
      <c r="H76" s="159"/>
      <c r="I76" s="197"/>
      <c r="J76" s="77"/>
      <c r="K76" s="548"/>
      <c r="L76" s="588"/>
      <c r="M76" s="462"/>
      <c r="N76" s="530"/>
    </row>
    <row r="77" spans="1:14" ht="12" customHeight="1" hidden="1" outlineLevel="2">
      <c r="A77" s="196"/>
      <c r="B77" s="119"/>
      <c r="C77" s="131"/>
      <c r="D77" s="118"/>
      <c r="E77" s="158"/>
      <c r="F77" s="159"/>
      <c r="G77" s="159"/>
      <c r="H77" s="159"/>
      <c r="I77" s="197"/>
      <c r="J77" s="77"/>
      <c r="K77" s="548"/>
      <c r="L77" s="588"/>
      <c r="M77" s="462"/>
      <c r="N77" s="530"/>
    </row>
    <row r="78" spans="1:14" ht="12" customHeight="1" hidden="1" outlineLevel="2">
      <c r="A78" s="196"/>
      <c r="B78" s="119"/>
      <c r="C78" s="131"/>
      <c r="D78" s="118"/>
      <c r="E78" s="158"/>
      <c r="F78" s="159"/>
      <c r="G78" s="159"/>
      <c r="H78" s="159"/>
      <c r="I78" s="197"/>
      <c r="J78" s="77"/>
      <c r="K78" s="548"/>
      <c r="L78" s="588"/>
      <c r="M78" s="462"/>
      <c r="N78" s="530"/>
    </row>
    <row r="79" spans="1:14" ht="12" customHeight="1" hidden="1" outlineLevel="2">
      <c r="A79" s="196"/>
      <c r="B79" s="119"/>
      <c r="C79" s="131"/>
      <c r="D79" s="118"/>
      <c r="E79" s="158"/>
      <c r="F79" s="159"/>
      <c r="G79" s="159"/>
      <c r="H79" s="159"/>
      <c r="I79" s="197"/>
      <c r="J79" s="77"/>
      <c r="K79" s="548"/>
      <c r="L79" s="588"/>
      <c r="M79" s="462"/>
      <c r="N79" s="530"/>
    </row>
    <row r="80" spans="1:14" ht="12" customHeight="1" hidden="1" outlineLevel="2">
      <c r="A80" s="196"/>
      <c r="B80" s="119"/>
      <c r="C80" s="131"/>
      <c r="D80" s="118"/>
      <c r="E80" s="158"/>
      <c r="F80" s="159"/>
      <c r="G80" s="159"/>
      <c r="H80" s="159"/>
      <c r="I80" s="197"/>
      <c r="J80" s="77"/>
      <c r="K80" s="548"/>
      <c r="L80" s="588"/>
      <c r="M80" s="462"/>
      <c r="N80" s="530"/>
    </row>
    <row r="81" spans="1:14" ht="12" customHeight="1" hidden="1" outlineLevel="2">
      <c r="A81" s="196"/>
      <c r="B81" s="119"/>
      <c r="C81" s="131"/>
      <c r="D81" s="118"/>
      <c r="E81" s="158"/>
      <c r="F81" s="159"/>
      <c r="G81" s="159"/>
      <c r="H81" s="159"/>
      <c r="I81" s="197"/>
      <c r="J81" s="77"/>
      <c r="K81" s="548"/>
      <c r="L81" s="588"/>
      <c r="M81" s="462"/>
      <c r="N81" s="530"/>
    </row>
    <row r="82" spans="1:14" ht="12" customHeight="1" hidden="1" outlineLevel="2">
      <c r="A82" s="196"/>
      <c r="B82" s="119"/>
      <c r="C82" s="131"/>
      <c r="D82" s="118"/>
      <c r="E82" s="158"/>
      <c r="F82" s="159"/>
      <c r="G82" s="159"/>
      <c r="H82" s="159"/>
      <c r="I82" s="197"/>
      <c r="J82" s="77"/>
      <c r="K82" s="548"/>
      <c r="L82" s="588"/>
      <c r="M82" s="462"/>
      <c r="N82" s="530"/>
    </row>
    <row r="83" spans="1:14" ht="12" customHeight="1" hidden="1" outlineLevel="2">
      <c r="A83" s="196"/>
      <c r="B83" s="119"/>
      <c r="C83" s="131"/>
      <c r="D83" s="118"/>
      <c r="E83" s="158"/>
      <c r="F83" s="159"/>
      <c r="G83" s="159"/>
      <c r="H83" s="159"/>
      <c r="I83" s="197"/>
      <c r="J83" s="77"/>
      <c r="K83" s="548"/>
      <c r="L83" s="588"/>
      <c r="M83" s="462"/>
      <c r="N83" s="530"/>
    </row>
    <row r="84" spans="1:14" ht="12" customHeight="1" hidden="1" outlineLevel="2">
      <c r="A84" s="196"/>
      <c r="B84" s="119"/>
      <c r="C84" s="131"/>
      <c r="D84" s="118"/>
      <c r="E84" s="158"/>
      <c r="F84" s="159"/>
      <c r="G84" s="159"/>
      <c r="H84" s="159"/>
      <c r="I84" s="197"/>
      <c r="J84" s="77"/>
      <c r="K84" s="548"/>
      <c r="L84" s="588"/>
      <c r="M84" s="462"/>
      <c r="N84" s="530"/>
    </row>
    <row r="85" spans="1:14" ht="12" customHeight="1" hidden="1" outlineLevel="2">
      <c r="A85" s="196"/>
      <c r="B85" s="119"/>
      <c r="C85" s="131"/>
      <c r="D85" s="118"/>
      <c r="E85" s="158"/>
      <c r="F85" s="159"/>
      <c r="G85" s="159"/>
      <c r="H85" s="159"/>
      <c r="I85" s="197"/>
      <c r="J85" s="77"/>
      <c r="K85" s="548"/>
      <c r="L85" s="588"/>
      <c r="M85" s="462"/>
      <c r="N85" s="530"/>
    </row>
    <row r="86" spans="1:14" ht="12" customHeight="1" hidden="1" outlineLevel="2">
      <c r="A86" s="196"/>
      <c r="B86" s="119"/>
      <c r="C86" s="131"/>
      <c r="D86" s="118"/>
      <c r="E86" s="158"/>
      <c r="F86" s="159"/>
      <c r="G86" s="159"/>
      <c r="H86" s="159"/>
      <c r="I86" s="197"/>
      <c r="J86" s="77"/>
      <c r="K86" s="548"/>
      <c r="L86" s="588"/>
      <c r="M86" s="462"/>
      <c r="N86" s="530"/>
    </row>
    <row r="87" spans="1:14" ht="12" customHeight="1" hidden="1" outlineLevel="2">
      <c r="A87" s="196"/>
      <c r="B87" s="119"/>
      <c r="C87" s="131"/>
      <c r="D87" s="118"/>
      <c r="E87" s="158"/>
      <c r="F87" s="159"/>
      <c r="G87" s="159"/>
      <c r="H87" s="159"/>
      <c r="I87" s="197"/>
      <c r="J87" s="77"/>
      <c r="K87" s="548"/>
      <c r="L87" s="588"/>
      <c r="M87" s="462"/>
      <c r="N87" s="530"/>
    </row>
    <row r="88" spans="1:14" ht="12" customHeight="1" hidden="1" outlineLevel="2">
      <c r="A88" s="196"/>
      <c r="B88" s="119"/>
      <c r="C88" s="131"/>
      <c r="D88" s="118"/>
      <c r="E88" s="158"/>
      <c r="F88" s="159"/>
      <c r="G88" s="159"/>
      <c r="H88" s="159"/>
      <c r="I88" s="197"/>
      <c r="J88" s="77"/>
      <c r="K88" s="548"/>
      <c r="L88" s="588"/>
      <c r="M88" s="462"/>
      <c r="N88" s="530"/>
    </row>
    <row r="89" spans="1:14" ht="12" customHeight="1" hidden="1" outlineLevel="2">
      <c r="A89" s="196"/>
      <c r="B89" s="119"/>
      <c r="C89" s="131"/>
      <c r="D89" s="118"/>
      <c r="E89" s="158"/>
      <c r="F89" s="159"/>
      <c r="G89" s="159"/>
      <c r="H89" s="159"/>
      <c r="I89" s="197"/>
      <c r="J89" s="77"/>
      <c r="K89" s="548"/>
      <c r="L89" s="588"/>
      <c r="M89" s="462"/>
      <c r="N89" s="530"/>
    </row>
    <row r="90" spans="1:14" ht="12" customHeight="1" hidden="1" outlineLevel="2">
      <c r="A90" s="196"/>
      <c r="B90" s="119"/>
      <c r="C90" s="131"/>
      <c r="D90" s="118"/>
      <c r="E90" s="158"/>
      <c r="F90" s="159"/>
      <c r="G90" s="159"/>
      <c r="H90" s="159"/>
      <c r="I90" s="197"/>
      <c r="J90" s="77"/>
      <c r="K90" s="548"/>
      <c r="L90" s="588"/>
      <c r="M90" s="462"/>
      <c r="N90" s="530"/>
    </row>
    <row r="91" spans="1:14" ht="12" customHeight="1" hidden="1" outlineLevel="2">
      <c r="A91" s="196"/>
      <c r="B91" s="119"/>
      <c r="C91" s="131"/>
      <c r="D91" s="118"/>
      <c r="E91" s="158"/>
      <c r="F91" s="159"/>
      <c r="G91" s="159"/>
      <c r="H91" s="159"/>
      <c r="I91" s="197"/>
      <c r="J91" s="77"/>
      <c r="K91" s="548"/>
      <c r="L91" s="588"/>
      <c r="M91" s="462"/>
      <c r="N91" s="530"/>
    </row>
    <row r="92" spans="1:14" ht="12" customHeight="1" hidden="1" outlineLevel="2">
      <c r="A92" s="196"/>
      <c r="B92" s="119"/>
      <c r="C92" s="131"/>
      <c r="D92" s="118"/>
      <c r="E92" s="158"/>
      <c r="F92" s="159"/>
      <c r="G92" s="159"/>
      <c r="H92" s="159"/>
      <c r="I92" s="197"/>
      <c r="J92" s="77"/>
      <c r="K92" s="548"/>
      <c r="L92" s="588"/>
      <c r="M92" s="462"/>
      <c r="N92" s="530"/>
    </row>
    <row r="93" spans="1:14" ht="12" customHeight="1" hidden="1" outlineLevel="2">
      <c r="A93" s="161"/>
      <c r="B93" s="155"/>
      <c r="C93" s="170"/>
      <c r="D93" s="157"/>
      <c r="E93" s="158"/>
      <c r="F93" s="159"/>
      <c r="G93" s="192"/>
      <c r="H93" s="159"/>
      <c r="I93" s="65"/>
      <c r="J93" s="65"/>
      <c r="K93" s="545"/>
      <c r="L93" s="585"/>
      <c r="M93" s="461"/>
      <c r="N93" s="530"/>
    </row>
    <row r="94" spans="1:14" ht="12" customHeight="1" outlineLevel="2">
      <c r="A94" s="448"/>
      <c r="B94" s="490" t="s">
        <v>22</v>
      </c>
      <c r="C94" s="491">
        <v>637034</v>
      </c>
      <c r="D94" s="492" t="s">
        <v>211</v>
      </c>
      <c r="E94" s="493"/>
      <c r="F94" s="494"/>
      <c r="G94" s="495">
        <v>0</v>
      </c>
      <c r="H94" s="494"/>
      <c r="I94" s="496">
        <v>0</v>
      </c>
      <c r="J94" s="496">
        <v>0</v>
      </c>
      <c r="K94" s="549">
        <v>35</v>
      </c>
      <c r="L94" s="589">
        <v>35</v>
      </c>
      <c r="M94" s="523">
        <v>35</v>
      </c>
      <c r="N94" s="530">
        <v>35</v>
      </c>
    </row>
    <row r="95" spans="1:14" ht="12" customHeight="1" outlineLevel="2">
      <c r="A95" s="161"/>
      <c r="B95" s="155"/>
      <c r="C95" s="198">
        <v>641</v>
      </c>
      <c r="D95" s="199" t="s">
        <v>126</v>
      </c>
      <c r="E95" s="158"/>
      <c r="F95" s="159"/>
      <c r="G95" s="200">
        <f>I96</f>
        <v>20</v>
      </c>
      <c r="H95" s="201"/>
      <c r="I95" s="202">
        <f>I96</f>
        <v>20</v>
      </c>
      <c r="J95" s="202">
        <f>J96</f>
        <v>20</v>
      </c>
      <c r="K95" s="550">
        <f>K96</f>
        <v>21</v>
      </c>
      <c r="L95" s="590">
        <f>L96</f>
        <v>20</v>
      </c>
      <c r="M95" s="524">
        <f>M96</f>
        <v>20</v>
      </c>
      <c r="N95" s="530">
        <v>20</v>
      </c>
    </row>
    <row r="96" spans="1:14" ht="12" customHeight="1" outlineLevel="2">
      <c r="A96" s="161" t="s">
        <v>70</v>
      </c>
      <c r="B96" s="155" t="s">
        <v>22</v>
      </c>
      <c r="C96" s="170">
        <v>641006</v>
      </c>
      <c r="D96" s="157" t="s">
        <v>127</v>
      </c>
      <c r="E96" s="158"/>
      <c r="F96" s="159"/>
      <c r="G96" s="203">
        <v>20</v>
      </c>
      <c r="H96" s="159"/>
      <c r="I96" s="65">
        <v>20</v>
      </c>
      <c r="J96" s="65">
        <v>20</v>
      </c>
      <c r="K96" s="545">
        <v>21</v>
      </c>
      <c r="L96" s="585">
        <v>20</v>
      </c>
      <c r="M96" s="461">
        <v>20</v>
      </c>
      <c r="N96" s="530">
        <v>20</v>
      </c>
    </row>
    <row r="97" spans="1:14" ht="12" customHeight="1" outlineLevel="2">
      <c r="A97" s="204" t="s">
        <v>128</v>
      </c>
      <c r="B97" s="155"/>
      <c r="C97" s="170"/>
      <c r="D97" s="157"/>
      <c r="E97" s="158"/>
      <c r="F97" s="159"/>
      <c r="G97" s="205">
        <v>34</v>
      </c>
      <c r="H97" s="159"/>
      <c r="I97" s="205">
        <f>I99+I100+I101</f>
        <v>34</v>
      </c>
      <c r="J97" s="205">
        <f>J99+J100+J101</f>
        <v>35</v>
      </c>
      <c r="K97" s="551">
        <f>K98</f>
        <v>35</v>
      </c>
      <c r="L97" s="591">
        <v>35</v>
      </c>
      <c r="M97" s="463">
        <f>M98</f>
        <v>35</v>
      </c>
      <c r="N97" s="504">
        <v>35</v>
      </c>
    </row>
    <row r="98" spans="1:14" ht="12" customHeight="1" outlineLevel="2">
      <c r="A98" s="206"/>
      <c r="B98" s="172"/>
      <c r="C98" s="173">
        <v>630</v>
      </c>
      <c r="D98" s="165" t="s">
        <v>85</v>
      </c>
      <c r="E98" s="166"/>
      <c r="F98" s="167"/>
      <c r="G98" s="168">
        <v>34</v>
      </c>
      <c r="H98" s="167"/>
      <c r="I98" s="168">
        <f>I99+I100+I101</f>
        <v>34</v>
      </c>
      <c r="J98" s="168">
        <f>J99+J100+J101</f>
        <v>35</v>
      </c>
      <c r="K98" s="546">
        <f>K99+K100</f>
        <v>35</v>
      </c>
      <c r="L98" s="586">
        <v>35</v>
      </c>
      <c r="M98" s="460">
        <f>M99+M100</f>
        <v>35</v>
      </c>
      <c r="N98" s="504">
        <v>35</v>
      </c>
    </row>
    <row r="99" spans="1:14" ht="12" customHeight="1" outlineLevel="2">
      <c r="A99" s="154" t="s">
        <v>70</v>
      </c>
      <c r="B99" s="155" t="s">
        <v>59</v>
      </c>
      <c r="C99" s="170">
        <v>632003</v>
      </c>
      <c r="D99" s="157" t="s">
        <v>129</v>
      </c>
      <c r="E99" s="158"/>
      <c r="F99" s="159"/>
      <c r="G99" s="65">
        <v>8</v>
      </c>
      <c r="H99" s="159"/>
      <c r="I99" s="65">
        <v>8</v>
      </c>
      <c r="J99" s="65">
        <v>8</v>
      </c>
      <c r="K99" s="545">
        <v>9</v>
      </c>
      <c r="L99" s="585">
        <v>9</v>
      </c>
      <c r="M99" s="459">
        <v>9</v>
      </c>
      <c r="N99" s="530">
        <v>9</v>
      </c>
    </row>
    <row r="100" spans="1:14" ht="12" customHeight="1" hidden="1" outlineLevel="2">
      <c r="A100" s="755"/>
      <c r="B100" s="743" t="s">
        <v>59</v>
      </c>
      <c r="C100" s="764">
        <v>633006</v>
      </c>
      <c r="D100" s="157" t="s">
        <v>130</v>
      </c>
      <c r="E100" s="158"/>
      <c r="F100" s="159"/>
      <c r="G100" s="65">
        <v>26</v>
      </c>
      <c r="H100" s="159"/>
      <c r="I100" s="65">
        <v>26</v>
      </c>
      <c r="J100" s="723">
        <v>27</v>
      </c>
      <c r="K100" s="766">
        <v>26</v>
      </c>
      <c r="L100" s="585"/>
      <c r="M100" s="724">
        <v>26</v>
      </c>
      <c r="N100" s="530"/>
    </row>
    <row r="101" spans="1:14" ht="12" customHeight="1" outlineLevel="2" thickBot="1">
      <c r="A101" s="755"/>
      <c r="B101" s="743"/>
      <c r="C101" s="764"/>
      <c r="D101" s="157"/>
      <c r="E101" s="207"/>
      <c r="F101" s="208"/>
      <c r="G101" s="65"/>
      <c r="H101" s="208"/>
      <c r="I101" s="65"/>
      <c r="J101" s="723"/>
      <c r="K101" s="766"/>
      <c r="L101" s="585">
        <v>26</v>
      </c>
      <c r="M101" s="724"/>
      <c r="N101" s="530">
        <v>26</v>
      </c>
    </row>
    <row r="102" spans="1:14" ht="12" customHeight="1" outlineLevel="2" thickBot="1">
      <c r="A102" s="209" t="s">
        <v>131</v>
      </c>
      <c r="B102" s="210"/>
      <c r="C102" s="142"/>
      <c r="D102" s="655"/>
      <c r="E102" s="656"/>
      <c r="F102" s="657"/>
      <c r="G102" s="624">
        <f>G103+G106+G114+G116</f>
        <v>2597</v>
      </c>
      <c r="H102" s="657"/>
      <c r="I102" s="624">
        <f>I103+I106+I114+I116</f>
        <v>2598</v>
      </c>
      <c r="J102" s="624">
        <f>J103+J106+J114+J116</f>
        <v>2470</v>
      </c>
      <c r="K102" s="624">
        <f>K103+K106+K114+K116</f>
        <v>2656</v>
      </c>
      <c r="L102" s="625">
        <f>L103+L106+L116</f>
        <v>2629</v>
      </c>
      <c r="M102" s="625">
        <f>M103+M106+M114+M116</f>
        <v>2629</v>
      </c>
      <c r="N102" s="840">
        <v>2629</v>
      </c>
    </row>
    <row r="103" spans="1:14" ht="12" customHeight="1">
      <c r="A103" s="211"/>
      <c r="B103" s="148"/>
      <c r="C103" s="149">
        <v>610</v>
      </c>
      <c r="D103" s="150" t="s">
        <v>69</v>
      </c>
      <c r="E103" s="151"/>
      <c r="F103" s="152"/>
      <c r="G103" s="153">
        <v>1300</v>
      </c>
      <c r="H103" s="152"/>
      <c r="I103" s="153">
        <f>I104+I105</f>
        <v>1301</v>
      </c>
      <c r="J103" s="153">
        <f>J104+J105</f>
        <v>1392</v>
      </c>
      <c r="K103" s="543">
        <f>K104+K105</f>
        <v>1428</v>
      </c>
      <c r="L103" s="583">
        <f>L104+L105</f>
        <v>1493</v>
      </c>
      <c r="M103" s="458">
        <v>1493</v>
      </c>
      <c r="N103" s="522">
        <v>1493</v>
      </c>
    </row>
    <row r="104" spans="1:14" ht="12" customHeight="1">
      <c r="A104" s="161" t="s">
        <v>70</v>
      </c>
      <c r="B104" s="155" t="s">
        <v>22</v>
      </c>
      <c r="C104" s="156">
        <v>611</v>
      </c>
      <c r="D104" s="157" t="s">
        <v>71</v>
      </c>
      <c r="E104" s="158"/>
      <c r="F104" s="159"/>
      <c r="G104" s="65">
        <v>1150</v>
      </c>
      <c r="H104" s="159"/>
      <c r="I104" s="65">
        <v>1151</v>
      </c>
      <c r="J104" s="160">
        <v>1164</v>
      </c>
      <c r="K104" s="544">
        <v>1190</v>
      </c>
      <c r="L104" s="584">
        <v>1250</v>
      </c>
      <c r="M104" s="459">
        <v>1250</v>
      </c>
      <c r="N104" s="530">
        <v>1250</v>
      </c>
    </row>
    <row r="105" spans="1:14" ht="12" customHeight="1" outlineLevel="1">
      <c r="A105" s="161"/>
      <c r="B105" s="155" t="s">
        <v>22</v>
      </c>
      <c r="C105" s="156">
        <v>614</v>
      </c>
      <c r="D105" s="157" t="s">
        <v>73</v>
      </c>
      <c r="E105" s="158"/>
      <c r="F105" s="159"/>
      <c r="G105" s="65">
        <v>150</v>
      </c>
      <c r="H105" s="159"/>
      <c r="I105" s="65">
        <v>150</v>
      </c>
      <c r="J105" s="160">
        <v>228</v>
      </c>
      <c r="K105" s="544">
        <v>238</v>
      </c>
      <c r="L105" s="584">
        <v>243</v>
      </c>
      <c r="M105" s="459">
        <v>243</v>
      </c>
      <c r="N105" s="530">
        <v>243</v>
      </c>
    </row>
    <row r="106" spans="1:14" ht="12" customHeight="1" outlineLevel="1">
      <c r="A106" s="161"/>
      <c r="B106" s="155"/>
      <c r="C106" s="173">
        <v>620</v>
      </c>
      <c r="D106" s="165" t="s">
        <v>74</v>
      </c>
      <c r="E106" s="166"/>
      <c r="F106" s="167"/>
      <c r="G106" s="205">
        <f>G107+G108+G109+G110+G111+G112+G113</f>
        <v>537</v>
      </c>
      <c r="H106" s="167"/>
      <c r="I106" s="205">
        <f>I107+I108+I109+I110+I111+I112+I113</f>
        <v>537</v>
      </c>
      <c r="J106" s="205">
        <f>J107+J108+J109+J110+J111+J112+J113</f>
        <v>538</v>
      </c>
      <c r="K106" s="551">
        <f>K107+K108+K109+K110+K111+K112+K113</f>
        <v>538</v>
      </c>
      <c r="L106" s="591">
        <f>L107+L108+L109+L110+L111+L112+L113</f>
        <v>526</v>
      </c>
      <c r="M106" s="463">
        <f>M107+M108+M109+M110+M111+M112+M113</f>
        <v>526</v>
      </c>
      <c r="N106" s="504">
        <v>526</v>
      </c>
    </row>
    <row r="107" spans="1:14" ht="12" customHeight="1">
      <c r="A107" s="161" t="s">
        <v>70</v>
      </c>
      <c r="B107" s="155" t="s">
        <v>22</v>
      </c>
      <c r="C107" s="156">
        <v>621</v>
      </c>
      <c r="D107" s="157" t="s">
        <v>75</v>
      </c>
      <c r="E107" s="158"/>
      <c r="F107" s="159"/>
      <c r="G107" s="65">
        <v>145</v>
      </c>
      <c r="H107" s="159"/>
      <c r="I107" s="65">
        <v>145</v>
      </c>
      <c r="J107" s="160">
        <v>145</v>
      </c>
      <c r="K107" s="544">
        <v>145</v>
      </c>
      <c r="L107" s="584">
        <v>147</v>
      </c>
      <c r="M107" s="459">
        <v>147</v>
      </c>
      <c r="N107" s="530">
        <v>147</v>
      </c>
    </row>
    <row r="108" spans="1:14" ht="12" customHeight="1">
      <c r="A108" s="161"/>
      <c r="B108" s="155" t="s">
        <v>22</v>
      </c>
      <c r="C108" s="191">
        <v>625001</v>
      </c>
      <c r="D108" s="157" t="s">
        <v>78</v>
      </c>
      <c r="E108" s="158"/>
      <c r="F108" s="159"/>
      <c r="G108" s="65">
        <v>20</v>
      </c>
      <c r="H108" s="159"/>
      <c r="I108" s="65">
        <v>20</v>
      </c>
      <c r="J108" s="160">
        <v>25</v>
      </c>
      <c r="K108" s="544">
        <v>25</v>
      </c>
      <c r="L108" s="584">
        <v>28</v>
      </c>
      <c r="M108" s="459">
        <v>28</v>
      </c>
      <c r="N108" s="530">
        <v>28</v>
      </c>
    </row>
    <row r="109" spans="1:14" ht="12" customHeight="1">
      <c r="A109" s="161"/>
      <c r="B109" s="155" t="s">
        <v>22</v>
      </c>
      <c r="C109" s="191">
        <v>625002</v>
      </c>
      <c r="D109" s="157" t="s">
        <v>80</v>
      </c>
      <c r="E109" s="158"/>
      <c r="F109" s="159"/>
      <c r="G109" s="65">
        <v>210</v>
      </c>
      <c r="H109" s="159"/>
      <c r="I109" s="65">
        <v>210</v>
      </c>
      <c r="J109" s="160">
        <v>215</v>
      </c>
      <c r="K109" s="544">
        <v>215</v>
      </c>
      <c r="L109" s="584">
        <v>208</v>
      </c>
      <c r="M109" s="459">
        <v>208</v>
      </c>
      <c r="N109" s="530">
        <v>208</v>
      </c>
    </row>
    <row r="110" spans="1:14" ht="12" customHeight="1">
      <c r="A110" s="161"/>
      <c r="B110" s="155" t="s">
        <v>22</v>
      </c>
      <c r="C110" s="191">
        <v>625003</v>
      </c>
      <c r="D110" s="157" t="s">
        <v>81</v>
      </c>
      <c r="E110" s="158"/>
      <c r="F110" s="159"/>
      <c r="G110" s="65">
        <v>17</v>
      </c>
      <c r="H110" s="159"/>
      <c r="I110" s="65">
        <v>17</v>
      </c>
      <c r="J110" s="160">
        <v>15</v>
      </c>
      <c r="K110" s="544">
        <v>15</v>
      </c>
      <c r="L110" s="584">
        <v>13</v>
      </c>
      <c r="M110" s="459">
        <v>13</v>
      </c>
      <c r="N110" s="530">
        <v>13</v>
      </c>
    </row>
    <row r="111" spans="1:14" ht="12" customHeight="1">
      <c r="A111" s="161"/>
      <c r="B111" s="155" t="s">
        <v>22</v>
      </c>
      <c r="C111" s="191">
        <v>625004</v>
      </c>
      <c r="D111" s="157" t="s">
        <v>82</v>
      </c>
      <c r="E111" s="158"/>
      <c r="F111" s="159"/>
      <c r="G111" s="65">
        <v>40</v>
      </c>
      <c r="H111" s="159"/>
      <c r="I111" s="65">
        <v>40</v>
      </c>
      <c r="J111" s="160">
        <v>47</v>
      </c>
      <c r="K111" s="544">
        <v>47</v>
      </c>
      <c r="L111" s="584">
        <v>45</v>
      </c>
      <c r="M111" s="459">
        <v>45</v>
      </c>
      <c r="N111" s="530">
        <v>45</v>
      </c>
    </row>
    <row r="112" spans="1:14" ht="12" customHeight="1">
      <c r="A112" s="161"/>
      <c r="B112" s="155" t="s">
        <v>22</v>
      </c>
      <c r="C112" s="191">
        <v>625005</v>
      </c>
      <c r="D112" s="157" t="s">
        <v>83</v>
      </c>
      <c r="E112" s="158"/>
      <c r="F112" s="159"/>
      <c r="G112" s="65">
        <v>15</v>
      </c>
      <c r="H112" s="159"/>
      <c r="I112" s="65">
        <v>15</v>
      </c>
      <c r="J112" s="160">
        <v>16</v>
      </c>
      <c r="K112" s="544">
        <v>16</v>
      </c>
      <c r="L112" s="584">
        <v>15</v>
      </c>
      <c r="M112" s="459">
        <v>15</v>
      </c>
      <c r="N112" s="530">
        <v>15</v>
      </c>
    </row>
    <row r="113" spans="1:14" ht="13.5" customHeight="1">
      <c r="A113" s="161"/>
      <c r="B113" s="155" t="s">
        <v>22</v>
      </c>
      <c r="C113" s="170">
        <v>625007</v>
      </c>
      <c r="D113" s="157" t="s">
        <v>84</v>
      </c>
      <c r="E113" s="158"/>
      <c r="F113" s="159"/>
      <c r="G113" s="65">
        <v>90</v>
      </c>
      <c r="H113" s="159"/>
      <c r="I113" s="65">
        <v>90</v>
      </c>
      <c r="J113" s="160">
        <v>75</v>
      </c>
      <c r="K113" s="544">
        <v>75</v>
      </c>
      <c r="L113" s="584">
        <v>70</v>
      </c>
      <c r="M113" s="459">
        <v>70</v>
      </c>
      <c r="N113" s="530">
        <v>70</v>
      </c>
    </row>
    <row r="114" spans="1:14" ht="12" customHeight="1" outlineLevel="1">
      <c r="A114" s="178"/>
      <c r="B114" s="179"/>
      <c r="C114" s="180">
        <v>631</v>
      </c>
      <c r="D114" s="181" t="s">
        <v>86</v>
      </c>
      <c r="E114" s="182"/>
      <c r="F114" s="183"/>
      <c r="G114" s="212">
        <f>G115</f>
        <v>0</v>
      </c>
      <c r="H114" s="183"/>
      <c r="I114" s="212">
        <f>I115</f>
        <v>0</v>
      </c>
      <c r="J114" s="212">
        <f>J115</f>
        <v>0</v>
      </c>
      <c r="K114" s="552">
        <f>K115</f>
        <v>0</v>
      </c>
      <c r="L114" s="593">
        <v>0</v>
      </c>
      <c r="M114" s="464">
        <f>M115</f>
        <v>0</v>
      </c>
      <c r="N114" s="530"/>
    </row>
    <row r="115" spans="1:14" ht="10.5" customHeight="1">
      <c r="A115" s="161" t="s">
        <v>70</v>
      </c>
      <c r="B115" s="155" t="s">
        <v>22</v>
      </c>
      <c r="C115" s="191">
        <v>631003</v>
      </c>
      <c r="D115" s="185" t="s">
        <v>132</v>
      </c>
      <c r="E115" s="186"/>
      <c r="F115" s="187"/>
      <c r="G115" s="65">
        <v>0</v>
      </c>
      <c r="H115" s="187"/>
      <c r="I115" s="65">
        <v>0</v>
      </c>
      <c r="J115" s="160">
        <v>0</v>
      </c>
      <c r="K115" s="544">
        <v>0</v>
      </c>
      <c r="L115" s="584">
        <v>0</v>
      </c>
      <c r="M115" s="459">
        <v>0</v>
      </c>
      <c r="N115" s="530">
        <v>0</v>
      </c>
    </row>
    <row r="116" spans="1:14" ht="12" customHeight="1">
      <c r="A116" s="161"/>
      <c r="B116" s="155"/>
      <c r="C116" s="173">
        <v>637</v>
      </c>
      <c r="D116" s="174" t="s">
        <v>108</v>
      </c>
      <c r="E116" s="175"/>
      <c r="F116" s="176"/>
      <c r="G116" s="168">
        <f>G117+G118+G119</f>
        <v>760</v>
      </c>
      <c r="H116" s="176"/>
      <c r="I116" s="168">
        <f>I117+I118+I119</f>
        <v>760</v>
      </c>
      <c r="J116" s="168">
        <f>J117+J118+J119</f>
        <v>540</v>
      </c>
      <c r="K116" s="546">
        <f>K117+K118+K119</f>
        <v>690</v>
      </c>
      <c r="L116" s="586">
        <f>L117+L118+L119</f>
        <v>610</v>
      </c>
      <c r="M116" s="460">
        <f>M117+M118+M119</f>
        <v>610</v>
      </c>
      <c r="N116" s="504">
        <v>610</v>
      </c>
    </row>
    <row r="117" spans="1:14" ht="12" customHeight="1">
      <c r="A117" s="161" t="s">
        <v>70</v>
      </c>
      <c r="B117" s="155" t="s">
        <v>22</v>
      </c>
      <c r="C117" s="170">
        <v>637001</v>
      </c>
      <c r="D117" s="157" t="s">
        <v>133</v>
      </c>
      <c r="E117" s="158"/>
      <c r="F117" s="159"/>
      <c r="G117" s="65">
        <v>50</v>
      </c>
      <c r="H117" s="159"/>
      <c r="I117" s="65">
        <v>50</v>
      </c>
      <c r="J117" s="160">
        <v>0</v>
      </c>
      <c r="K117" s="544">
        <v>0</v>
      </c>
      <c r="L117" s="584">
        <v>0</v>
      </c>
      <c r="M117" s="459">
        <v>0</v>
      </c>
      <c r="N117" s="530">
        <v>0</v>
      </c>
    </row>
    <row r="118" spans="1:14" ht="12" customHeight="1" outlineLevel="1">
      <c r="A118" s="161"/>
      <c r="B118" s="155" t="s">
        <v>22</v>
      </c>
      <c r="C118" s="170">
        <v>637005</v>
      </c>
      <c r="D118" s="157" t="s">
        <v>134</v>
      </c>
      <c r="E118" s="158"/>
      <c r="F118" s="159"/>
      <c r="G118" s="65">
        <v>210</v>
      </c>
      <c r="H118" s="159"/>
      <c r="I118" s="65">
        <v>210</v>
      </c>
      <c r="J118" s="160">
        <v>210</v>
      </c>
      <c r="K118" s="544">
        <v>360</v>
      </c>
      <c r="L118" s="584">
        <v>360</v>
      </c>
      <c r="M118" s="459">
        <v>360</v>
      </c>
      <c r="N118" s="530">
        <v>360</v>
      </c>
    </row>
    <row r="119" spans="1:14" ht="12" customHeight="1" outlineLevel="1">
      <c r="A119" s="161"/>
      <c r="B119" s="155" t="s">
        <v>22</v>
      </c>
      <c r="C119" s="170">
        <v>637012</v>
      </c>
      <c r="D119" s="157" t="s">
        <v>119</v>
      </c>
      <c r="E119" s="158"/>
      <c r="F119" s="159"/>
      <c r="G119" s="65">
        <v>500</v>
      </c>
      <c r="H119" s="159"/>
      <c r="I119" s="65">
        <v>500</v>
      </c>
      <c r="J119" s="160">
        <v>330</v>
      </c>
      <c r="K119" s="544">
        <v>330</v>
      </c>
      <c r="L119" s="584">
        <v>250</v>
      </c>
      <c r="M119" s="459">
        <v>250</v>
      </c>
      <c r="N119" s="530">
        <v>250</v>
      </c>
    </row>
    <row r="120" spans="1:14" ht="12" customHeight="1" hidden="1" outlineLevel="1">
      <c r="A120" s="213"/>
      <c r="B120" s="214" t="s">
        <v>22</v>
      </c>
      <c r="C120" s="215">
        <v>637016</v>
      </c>
      <c r="D120" s="216" t="s">
        <v>122</v>
      </c>
      <c r="E120" s="207"/>
      <c r="F120" s="208"/>
      <c r="G120" s="217">
        <v>15</v>
      </c>
      <c r="H120" s="208"/>
      <c r="I120" s="217">
        <v>15</v>
      </c>
      <c r="J120" s="218">
        <v>15</v>
      </c>
      <c r="K120" s="553">
        <v>15</v>
      </c>
      <c r="L120" s="594"/>
      <c r="M120" s="467">
        <v>15</v>
      </c>
      <c r="N120" s="530"/>
    </row>
    <row r="121" spans="1:14" ht="12" customHeight="1" hidden="1" outlineLevel="1">
      <c r="A121" s="219"/>
      <c r="B121" s="220"/>
      <c r="C121" s="221"/>
      <c r="D121" s="222"/>
      <c r="E121" s="223"/>
      <c r="F121" s="224"/>
      <c r="G121" s="225"/>
      <c r="H121" s="224"/>
      <c r="I121" s="225"/>
      <c r="J121" s="225"/>
      <c r="K121" s="554"/>
      <c r="L121" s="595"/>
      <c r="M121" s="465"/>
      <c r="N121" s="530"/>
    </row>
    <row r="122" spans="1:14" ht="12" customHeight="1" hidden="1">
      <c r="A122" s="226"/>
      <c r="B122" s="227"/>
      <c r="C122" s="149"/>
      <c r="D122" s="150"/>
      <c r="E122" s="151"/>
      <c r="F122" s="152"/>
      <c r="G122" s="153"/>
      <c r="H122" s="152"/>
      <c r="I122" s="153"/>
      <c r="J122" s="153"/>
      <c r="K122" s="543"/>
      <c r="L122" s="583"/>
      <c r="M122" s="458"/>
      <c r="N122" s="530"/>
    </row>
    <row r="123" spans="1:14" ht="12" customHeight="1" hidden="1">
      <c r="A123" s="161"/>
      <c r="B123" s="155"/>
      <c r="C123" s="156"/>
      <c r="D123" s="157"/>
      <c r="E123" s="158"/>
      <c r="F123" s="159"/>
      <c r="G123" s="65"/>
      <c r="H123" s="159"/>
      <c r="I123" s="65"/>
      <c r="J123" s="160"/>
      <c r="K123" s="544"/>
      <c r="L123" s="584"/>
      <c r="M123" s="459"/>
      <c r="N123" s="530"/>
    </row>
    <row r="124" spans="1:14" ht="12" customHeight="1" hidden="1" outlineLevel="1">
      <c r="A124" s="161"/>
      <c r="B124" s="155"/>
      <c r="C124" s="156"/>
      <c r="D124" s="157"/>
      <c r="E124" s="158"/>
      <c r="F124" s="159"/>
      <c r="G124" s="65"/>
      <c r="H124" s="159"/>
      <c r="I124" s="65"/>
      <c r="J124" s="65"/>
      <c r="K124" s="545"/>
      <c r="L124" s="585"/>
      <c r="M124" s="459"/>
      <c r="N124" s="530"/>
    </row>
    <row r="125" spans="1:14" ht="12" customHeight="1" hidden="1" outlineLevel="1">
      <c r="A125" s="161"/>
      <c r="B125" s="155"/>
      <c r="C125" s="156"/>
      <c r="D125" s="157"/>
      <c r="E125" s="158"/>
      <c r="F125" s="159"/>
      <c r="G125" s="65"/>
      <c r="H125" s="159"/>
      <c r="I125" s="65"/>
      <c r="J125" s="65"/>
      <c r="K125" s="545"/>
      <c r="L125" s="585"/>
      <c r="M125" s="459"/>
      <c r="N125" s="530"/>
    </row>
    <row r="126" spans="1:14" ht="12" customHeight="1" hidden="1" outlineLevel="1">
      <c r="A126" s="161"/>
      <c r="B126" s="155"/>
      <c r="C126" s="164"/>
      <c r="D126" s="165"/>
      <c r="E126" s="166"/>
      <c r="F126" s="167"/>
      <c r="G126" s="168"/>
      <c r="H126" s="167"/>
      <c r="I126" s="168"/>
      <c r="J126" s="168"/>
      <c r="K126" s="546"/>
      <c r="L126" s="586"/>
      <c r="M126" s="460"/>
      <c r="N126" s="530"/>
    </row>
    <row r="127" spans="1:14" ht="12" customHeight="1" hidden="1">
      <c r="A127" s="161"/>
      <c r="B127" s="155"/>
      <c r="C127" s="156"/>
      <c r="D127" s="157"/>
      <c r="E127" s="158"/>
      <c r="F127" s="159"/>
      <c r="G127" s="65"/>
      <c r="H127" s="159"/>
      <c r="I127" s="65"/>
      <c r="J127" s="65"/>
      <c r="K127" s="545"/>
      <c r="L127" s="585"/>
      <c r="M127" s="459"/>
      <c r="N127" s="530"/>
    </row>
    <row r="128" spans="1:14" ht="12" customHeight="1" hidden="1" outlineLevel="1">
      <c r="A128" s="161"/>
      <c r="B128" s="155"/>
      <c r="C128" s="156"/>
      <c r="D128" s="157"/>
      <c r="E128" s="158"/>
      <c r="F128" s="159"/>
      <c r="G128" s="65"/>
      <c r="H128" s="159"/>
      <c r="I128" s="65"/>
      <c r="J128" s="65"/>
      <c r="K128" s="545"/>
      <c r="L128" s="585"/>
      <c r="M128" s="459"/>
      <c r="N128" s="530"/>
    </row>
    <row r="129" spans="1:14" ht="12" customHeight="1" hidden="1" outlineLevel="1">
      <c r="A129" s="161"/>
      <c r="B129" s="155"/>
      <c r="C129" s="156"/>
      <c r="D129" s="157"/>
      <c r="E129" s="158"/>
      <c r="F129" s="159"/>
      <c r="G129" s="65"/>
      <c r="H129" s="159"/>
      <c r="I129" s="65"/>
      <c r="J129" s="65"/>
      <c r="K129" s="545"/>
      <c r="L129" s="585"/>
      <c r="M129" s="459"/>
      <c r="N129" s="530"/>
    </row>
    <row r="130" spans="1:14" ht="12" customHeight="1" hidden="1" outlineLevel="1">
      <c r="A130" s="161"/>
      <c r="B130" s="155"/>
      <c r="C130" s="170"/>
      <c r="D130" s="157"/>
      <c r="E130" s="158"/>
      <c r="F130" s="159"/>
      <c r="G130" s="65"/>
      <c r="H130" s="159"/>
      <c r="I130" s="65"/>
      <c r="J130" s="65"/>
      <c r="K130" s="545"/>
      <c r="L130" s="585"/>
      <c r="M130" s="459"/>
      <c r="N130" s="530"/>
    </row>
    <row r="131" spans="1:14" ht="12" customHeight="1" hidden="1" outlineLevel="1">
      <c r="A131" s="161"/>
      <c r="B131" s="155"/>
      <c r="C131" s="170"/>
      <c r="D131" s="157"/>
      <c r="E131" s="158"/>
      <c r="F131" s="159"/>
      <c r="G131" s="65"/>
      <c r="H131" s="159"/>
      <c r="I131" s="65"/>
      <c r="J131" s="65"/>
      <c r="K131" s="545"/>
      <c r="L131" s="585"/>
      <c r="M131" s="459"/>
      <c r="N131" s="530"/>
    </row>
    <row r="132" spans="1:14" ht="12" customHeight="1" hidden="1" outlineLevel="1">
      <c r="A132" s="161"/>
      <c r="B132" s="155"/>
      <c r="C132" s="170"/>
      <c r="D132" s="157"/>
      <c r="E132" s="158"/>
      <c r="F132" s="159"/>
      <c r="G132" s="195"/>
      <c r="H132" s="159"/>
      <c r="I132" s="195"/>
      <c r="J132" s="65"/>
      <c r="K132" s="545"/>
      <c r="L132" s="585"/>
      <c r="M132" s="459"/>
      <c r="N132" s="530"/>
    </row>
    <row r="133" spans="1:14" ht="12" customHeight="1" hidden="1" outlineLevel="1">
      <c r="A133" s="161"/>
      <c r="B133" s="155"/>
      <c r="C133" s="170"/>
      <c r="D133" s="157"/>
      <c r="E133" s="158"/>
      <c r="F133" s="159"/>
      <c r="G133" s="65"/>
      <c r="H133" s="159"/>
      <c r="I133" s="65"/>
      <c r="J133" s="65"/>
      <c r="K133" s="545"/>
      <c r="L133" s="585"/>
      <c r="M133" s="459"/>
      <c r="N133" s="530"/>
    </row>
    <row r="134" spans="1:14" ht="12" customHeight="1" hidden="1" outlineLevel="1">
      <c r="A134" s="178"/>
      <c r="B134" s="179"/>
      <c r="C134" s="180"/>
      <c r="D134" s="181"/>
      <c r="E134" s="182"/>
      <c r="F134" s="183"/>
      <c r="G134" s="228"/>
      <c r="H134" s="183"/>
      <c r="I134" s="228"/>
      <c r="J134" s="228"/>
      <c r="K134" s="555"/>
      <c r="L134" s="596"/>
      <c r="M134" s="466"/>
      <c r="N134" s="530"/>
    </row>
    <row r="135" spans="1:14" ht="12" customHeight="1" hidden="1" outlineLevel="1">
      <c r="A135" s="161"/>
      <c r="B135" s="155"/>
      <c r="C135" s="184"/>
      <c r="D135" s="185"/>
      <c r="E135" s="186"/>
      <c r="F135" s="187"/>
      <c r="G135" s="65"/>
      <c r="H135" s="187"/>
      <c r="I135" s="65"/>
      <c r="J135" s="65"/>
      <c r="K135" s="545"/>
      <c r="L135" s="585"/>
      <c r="M135" s="459"/>
      <c r="N135" s="530"/>
    </row>
    <row r="136" spans="1:14" ht="12" customHeight="1" hidden="1" outlineLevel="1">
      <c r="A136" s="161"/>
      <c r="B136" s="155"/>
      <c r="C136" s="173"/>
      <c r="D136" s="165"/>
      <c r="E136" s="166"/>
      <c r="F136" s="167"/>
      <c r="G136" s="168"/>
      <c r="H136" s="167"/>
      <c r="I136" s="168"/>
      <c r="J136" s="168"/>
      <c r="K136" s="546"/>
      <c r="L136" s="586"/>
      <c r="M136" s="460"/>
      <c r="N136" s="530"/>
    </row>
    <row r="137" spans="1:14" ht="12" customHeight="1" hidden="1">
      <c r="A137" s="161"/>
      <c r="B137" s="155"/>
      <c r="C137" s="170"/>
      <c r="D137" s="157"/>
      <c r="E137" s="158"/>
      <c r="F137" s="159"/>
      <c r="G137" s="65"/>
      <c r="H137" s="159"/>
      <c r="I137" s="65"/>
      <c r="J137" s="65"/>
      <c r="K137" s="545"/>
      <c r="L137" s="585"/>
      <c r="M137" s="459"/>
      <c r="N137" s="530"/>
    </row>
    <row r="138" spans="1:14" ht="12" customHeight="1" hidden="1" outlineLevel="1">
      <c r="A138" s="161"/>
      <c r="B138" s="155"/>
      <c r="C138" s="170"/>
      <c r="D138" s="157"/>
      <c r="E138" s="158"/>
      <c r="F138" s="159"/>
      <c r="G138" s="65"/>
      <c r="H138" s="159"/>
      <c r="I138" s="65"/>
      <c r="J138" s="65"/>
      <c r="K138" s="545"/>
      <c r="L138" s="585"/>
      <c r="M138" s="459"/>
      <c r="N138" s="530"/>
    </row>
    <row r="139" spans="1:14" ht="12" customHeight="1" hidden="1" outlineLevel="1">
      <c r="A139" s="161"/>
      <c r="B139" s="155"/>
      <c r="C139" s="173"/>
      <c r="D139" s="174"/>
      <c r="E139" s="175"/>
      <c r="F139" s="176"/>
      <c r="G139" s="168"/>
      <c r="H139" s="176"/>
      <c r="I139" s="168"/>
      <c r="J139" s="168"/>
      <c r="K139" s="546"/>
      <c r="L139" s="586"/>
      <c r="M139" s="460"/>
      <c r="N139" s="530"/>
    </row>
    <row r="140" spans="1:14" ht="12" customHeight="1" hidden="1">
      <c r="A140" s="161"/>
      <c r="B140" s="155"/>
      <c r="C140" s="170"/>
      <c r="D140" s="157"/>
      <c r="E140" s="158"/>
      <c r="F140" s="159"/>
      <c r="G140" s="65"/>
      <c r="H140" s="159"/>
      <c r="I140" s="65"/>
      <c r="J140" s="65"/>
      <c r="K140" s="545"/>
      <c r="L140" s="585"/>
      <c r="M140" s="459"/>
      <c r="N140" s="530"/>
    </row>
    <row r="141" spans="1:14" ht="12" customHeight="1" hidden="1" outlineLevel="1">
      <c r="A141" s="161"/>
      <c r="B141" s="155"/>
      <c r="C141" s="173"/>
      <c r="D141" s="174"/>
      <c r="E141" s="175"/>
      <c r="F141" s="176"/>
      <c r="G141" s="168"/>
      <c r="H141" s="176"/>
      <c r="I141" s="168"/>
      <c r="J141" s="168"/>
      <c r="K141" s="546"/>
      <c r="L141" s="586"/>
      <c r="M141" s="460"/>
      <c r="N141" s="530"/>
    </row>
    <row r="142" spans="1:14" ht="12" customHeight="1" hidden="1">
      <c r="A142" s="161"/>
      <c r="B142" s="155"/>
      <c r="C142" s="170"/>
      <c r="D142" s="157"/>
      <c r="E142" s="158"/>
      <c r="F142" s="159"/>
      <c r="G142" s="65"/>
      <c r="H142" s="159"/>
      <c r="I142" s="65"/>
      <c r="J142" s="65"/>
      <c r="K142" s="545"/>
      <c r="L142" s="585"/>
      <c r="M142" s="459"/>
      <c r="N142" s="530"/>
    </row>
    <row r="143" spans="1:14" ht="12" customHeight="1" hidden="1" outlineLevel="1">
      <c r="A143" s="161"/>
      <c r="B143" s="155"/>
      <c r="C143" s="173"/>
      <c r="D143" s="174"/>
      <c r="E143" s="175"/>
      <c r="F143" s="176"/>
      <c r="G143" s="168"/>
      <c r="H143" s="176"/>
      <c r="I143" s="168"/>
      <c r="J143" s="168"/>
      <c r="K143" s="546"/>
      <c r="L143" s="586"/>
      <c r="M143" s="460"/>
      <c r="N143" s="530"/>
    </row>
    <row r="144" spans="1:14" ht="12" customHeight="1" hidden="1">
      <c r="A144" s="161"/>
      <c r="B144" s="155"/>
      <c r="C144" s="170"/>
      <c r="D144" s="157"/>
      <c r="E144" s="158"/>
      <c r="F144" s="159"/>
      <c r="G144" s="65"/>
      <c r="H144" s="159"/>
      <c r="I144" s="65"/>
      <c r="J144" s="65"/>
      <c r="K144" s="545"/>
      <c r="L144" s="585"/>
      <c r="M144" s="459"/>
      <c r="N144" s="530"/>
    </row>
    <row r="145" spans="1:14" ht="12" customHeight="1" hidden="1" outlineLevel="1">
      <c r="A145" s="161"/>
      <c r="B145" s="155"/>
      <c r="C145" s="170"/>
      <c r="D145" s="157"/>
      <c r="E145" s="158"/>
      <c r="F145" s="159"/>
      <c r="G145" s="65"/>
      <c r="H145" s="159"/>
      <c r="I145" s="65"/>
      <c r="J145" s="65"/>
      <c r="K145" s="545"/>
      <c r="L145" s="585"/>
      <c r="M145" s="459"/>
      <c r="N145" s="530"/>
    </row>
    <row r="146" spans="1:14" ht="12" customHeight="1" outlineLevel="1" thickBot="1">
      <c r="A146" s="213"/>
      <c r="B146" s="214"/>
      <c r="C146" s="215"/>
      <c r="D146" s="216"/>
      <c r="E146" s="207"/>
      <c r="F146" s="208"/>
      <c r="G146" s="217"/>
      <c r="H146" s="208"/>
      <c r="I146" s="217"/>
      <c r="J146" s="217"/>
      <c r="K146" s="556"/>
      <c r="L146" s="597"/>
      <c r="M146" s="467"/>
      <c r="N146" s="530"/>
    </row>
    <row r="147" spans="1:14" ht="12" customHeight="1" outlineLevel="1" thickBot="1">
      <c r="A147" s="609" t="s">
        <v>135</v>
      </c>
      <c r="B147" s="610"/>
      <c r="C147" s="611"/>
      <c r="D147" s="612"/>
      <c r="E147" s="613"/>
      <c r="F147" s="614"/>
      <c r="G147" s="615">
        <f>G148</f>
        <v>275</v>
      </c>
      <c r="H147" s="614"/>
      <c r="I147" s="615">
        <f>I148</f>
        <v>1175</v>
      </c>
      <c r="J147" s="615">
        <f>J148</f>
        <v>670</v>
      </c>
      <c r="K147" s="615">
        <f>K148</f>
        <v>930</v>
      </c>
      <c r="L147" s="616">
        <f>L148</f>
        <v>763</v>
      </c>
      <c r="M147" s="616">
        <f>M148</f>
        <v>763</v>
      </c>
      <c r="N147" s="832">
        <v>763</v>
      </c>
    </row>
    <row r="148" spans="1:14" ht="12" customHeight="1">
      <c r="A148" s="233"/>
      <c r="B148" s="148"/>
      <c r="C148" s="149">
        <v>651</v>
      </c>
      <c r="D148" s="150" t="s">
        <v>136</v>
      </c>
      <c r="E148" s="151"/>
      <c r="F148" s="152"/>
      <c r="G148" s="153">
        <f>G149+G150+G151</f>
        <v>275</v>
      </c>
      <c r="H148" s="152"/>
      <c r="I148" s="153">
        <f>I149+I150+I151</f>
        <v>1175</v>
      </c>
      <c r="J148" s="153">
        <f>J149+J150+J151</f>
        <v>670</v>
      </c>
      <c r="K148" s="543">
        <f>K149+K150+K151</f>
        <v>930</v>
      </c>
      <c r="L148" s="583">
        <f>L149+L150+L151</f>
        <v>763</v>
      </c>
      <c r="M148" s="458">
        <f>M149+M150+M151</f>
        <v>763</v>
      </c>
      <c r="N148" s="504">
        <v>763</v>
      </c>
    </row>
    <row r="149" spans="1:14" s="177" customFormat="1" ht="12" customHeight="1">
      <c r="A149" s="161" t="s">
        <v>70</v>
      </c>
      <c r="B149" s="155" t="s">
        <v>22</v>
      </c>
      <c r="C149" s="170">
        <v>651002</v>
      </c>
      <c r="D149" s="157" t="s">
        <v>137</v>
      </c>
      <c r="E149" s="158"/>
      <c r="F149" s="159"/>
      <c r="G149" s="65">
        <v>100</v>
      </c>
      <c r="H149" s="159"/>
      <c r="I149" s="65">
        <v>1000</v>
      </c>
      <c r="J149" s="65">
        <v>500</v>
      </c>
      <c r="K149" s="545">
        <v>800</v>
      </c>
      <c r="L149" s="585">
        <v>600</v>
      </c>
      <c r="M149" s="459">
        <v>600</v>
      </c>
      <c r="N149" s="502">
        <v>600</v>
      </c>
    </row>
    <row r="150" spans="1:14" s="177" customFormat="1" ht="12" customHeight="1">
      <c r="A150" s="213"/>
      <c r="B150" s="214" t="s">
        <v>22</v>
      </c>
      <c r="C150" s="215">
        <v>653001</v>
      </c>
      <c r="D150" s="216" t="s">
        <v>138</v>
      </c>
      <c r="E150" s="207"/>
      <c r="F150" s="208"/>
      <c r="G150" s="217">
        <v>100</v>
      </c>
      <c r="H150" s="208"/>
      <c r="I150" s="217">
        <v>100</v>
      </c>
      <c r="J150" s="217">
        <v>80</v>
      </c>
      <c r="K150" s="556">
        <v>80</v>
      </c>
      <c r="L150" s="597">
        <v>80</v>
      </c>
      <c r="M150" s="467">
        <v>80</v>
      </c>
      <c r="N150" s="502">
        <v>80</v>
      </c>
    </row>
    <row r="151" spans="1:14" ht="12" customHeight="1" outlineLevel="1" thickBot="1">
      <c r="A151" s="213"/>
      <c r="B151" s="214" t="s">
        <v>22</v>
      </c>
      <c r="C151" s="215">
        <v>653002</v>
      </c>
      <c r="D151" s="216" t="s">
        <v>139</v>
      </c>
      <c r="E151" s="207"/>
      <c r="F151" s="208"/>
      <c r="G151" s="217">
        <v>75</v>
      </c>
      <c r="H151" s="208"/>
      <c r="I151" s="217">
        <v>75</v>
      </c>
      <c r="J151" s="217">
        <v>90</v>
      </c>
      <c r="K151" s="556">
        <v>50</v>
      </c>
      <c r="L151" s="597">
        <v>83</v>
      </c>
      <c r="M151" s="467">
        <v>83</v>
      </c>
      <c r="N151" s="530">
        <v>83</v>
      </c>
    </row>
    <row r="152" spans="1:14" ht="12" customHeight="1" outlineLevel="1" thickBot="1">
      <c r="A152" s="618" t="s">
        <v>140</v>
      </c>
      <c r="B152" s="619"/>
      <c r="C152" s="620"/>
      <c r="D152" s="621"/>
      <c r="E152" s="622"/>
      <c r="F152" s="623"/>
      <c r="G152" s="624">
        <f>G153</f>
        <v>80</v>
      </c>
      <c r="H152" s="623"/>
      <c r="I152" s="624">
        <f aca="true" t="shared" si="0" ref="I152:M153">I153</f>
        <v>80</v>
      </c>
      <c r="J152" s="624">
        <f t="shared" si="0"/>
        <v>100</v>
      </c>
      <c r="K152" s="624">
        <f t="shared" si="0"/>
        <v>50</v>
      </c>
      <c r="L152" s="625">
        <f>L153</f>
        <v>50</v>
      </c>
      <c r="M152" s="616">
        <f t="shared" si="0"/>
        <v>50</v>
      </c>
      <c r="N152" s="832">
        <v>50</v>
      </c>
    </row>
    <row r="153" spans="1:14" ht="12" customHeight="1">
      <c r="A153" s="211"/>
      <c r="B153" s="148"/>
      <c r="C153" s="149">
        <v>637</v>
      </c>
      <c r="D153" s="150" t="s">
        <v>108</v>
      </c>
      <c r="E153" s="151"/>
      <c r="F153" s="152"/>
      <c r="G153" s="153">
        <v>80</v>
      </c>
      <c r="H153" s="152"/>
      <c r="I153" s="153">
        <f t="shared" si="0"/>
        <v>80</v>
      </c>
      <c r="J153" s="153">
        <f t="shared" si="0"/>
        <v>100</v>
      </c>
      <c r="K153" s="543">
        <f t="shared" si="0"/>
        <v>50</v>
      </c>
      <c r="L153" s="583">
        <f>L154</f>
        <v>50</v>
      </c>
      <c r="M153" s="458">
        <f t="shared" si="0"/>
        <v>50</v>
      </c>
      <c r="N153" s="530">
        <v>50</v>
      </c>
    </row>
    <row r="154" spans="1:14" s="177" customFormat="1" ht="12" customHeight="1" thickBot="1">
      <c r="A154" s="213" t="s">
        <v>70</v>
      </c>
      <c r="B154" s="214" t="s">
        <v>22</v>
      </c>
      <c r="C154" s="215">
        <v>637004</v>
      </c>
      <c r="D154" s="216" t="s">
        <v>114</v>
      </c>
      <c r="E154" s="207"/>
      <c r="F154" s="208"/>
      <c r="G154" s="217">
        <v>80</v>
      </c>
      <c r="H154" s="208"/>
      <c r="I154" s="217">
        <v>80</v>
      </c>
      <c r="J154" s="217">
        <v>100</v>
      </c>
      <c r="K154" s="556">
        <v>50</v>
      </c>
      <c r="L154" s="597">
        <v>50</v>
      </c>
      <c r="M154" s="467">
        <v>50</v>
      </c>
      <c r="N154" s="531">
        <v>50</v>
      </c>
    </row>
    <row r="155" spans="1:14" ht="12" customHeight="1" outlineLevel="1" thickBot="1">
      <c r="A155" s="209" t="s">
        <v>141</v>
      </c>
      <c r="B155" s="619"/>
      <c r="C155" s="620"/>
      <c r="D155" s="621"/>
      <c r="E155" s="622"/>
      <c r="F155" s="623"/>
      <c r="G155" s="626">
        <f>G156</f>
        <v>500</v>
      </c>
      <c r="H155" s="623"/>
      <c r="I155" s="626">
        <f>I156</f>
        <v>500</v>
      </c>
      <c r="J155" s="615">
        <f>J156</f>
        <v>0</v>
      </c>
      <c r="K155" s="615">
        <v>0</v>
      </c>
      <c r="L155" s="616">
        <v>0</v>
      </c>
      <c r="M155" s="616">
        <f>M156</f>
        <v>0</v>
      </c>
      <c r="N155" s="617">
        <v>0</v>
      </c>
    </row>
    <row r="156" spans="1:14" ht="12" customHeight="1" outlineLevel="1">
      <c r="A156" s="237"/>
      <c r="B156" s="238"/>
      <c r="C156" s="239">
        <v>637</v>
      </c>
      <c r="D156" s="150" t="s">
        <v>108</v>
      </c>
      <c r="E156" s="151"/>
      <c r="F156" s="152"/>
      <c r="G156" s="240">
        <f>G157</f>
        <v>500</v>
      </c>
      <c r="H156" s="152"/>
      <c r="I156" s="240">
        <f>I157</f>
        <v>500</v>
      </c>
      <c r="J156" s="240">
        <v>0</v>
      </c>
      <c r="K156" s="557">
        <v>0</v>
      </c>
      <c r="L156" s="598">
        <v>0</v>
      </c>
      <c r="M156" s="468">
        <v>0</v>
      </c>
      <c r="N156" s="530"/>
    </row>
    <row r="157" spans="1:14" ht="12" customHeight="1" hidden="1" outlineLevel="1">
      <c r="A157" s="161"/>
      <c r="B157" s="155" t="s">
        <v>22</v>
      </c>
      <c r="C157" s="170">
        <v>637004</v>
      </c>
      <c r="D157" s="157" t="s">
        <v>142</v>
      </c>
      <c r="E157" s="158"/>
      <c r="F157" s="159"/>
      <c r="G157" s="65">
        <v>500</v>
      </c>
      <c r="H157" s="159"/>
      <c r="I157" s="65">
        <v>500</v>
      </c>
      <c r="J157" s="65">
        <v>0</v>
      </c>
      <c r="K157" s="545">
        <v>0</v>
      </c>
      <c r="L157" s="585"/>
      <c r="M157" s="459">
        <v>0</v>
      </c>
      <c r="N157" s="530"/>
    </row>
    <row r="158" spans="1:14" ht="12" customHeight="1" hidden="1" outlineLevel="1">
      <c r="A158" s="241" t="s">
        <v>143</v>
      </c>
      <c r="B158" s="242"/>
      <c r="C158" s="243"/>
      <c r="D158" s="244"/>
      <c r="E158" s="245"/>
      <c r="F158" s="246"/>
      <c r="G158" s="247">
        <f>G159+G169</f>
        <v>0</v>
      </c>
      <c r="H158" s="246"/>
      <c r="I158" s="247">
        <f>I159+I169</f>
        <v>0</v>
      </c>
      <c r="J158" s="248">
        <f>J159+J169</f>
        <v>0</v>
      </c>
      <c r="K158" s="558"/>
      <c r="L158" s="599"/>
      <c r="M158" s="469">
        <f>M159+M169</f>
        <v>0</v>
      </c>
      <c r="N158" s="530"/>
    </row>
    <row r="159" spans="1:14" ht="12" customHeight="1" hidden="1" outlineLevel="1">
      <c r="A159" s="249" t="s">
        <v>144</v>
      </c>
      <c r="B159" s="250"/>
      <c r="C159" s="251"/>
      <c r="D159" s="252"/>
      <c r="E159" s="158"/>
      <c r="F159" s="159"/>
      <c r="G159" s="192">
        <f>G160</f>
        <v>0</v>
      </c>
      <c r="H159" s="159"/>
      <c r="I159" s="192">
        <f>I160</f>
        <v>0</v>
      </c>
      <c r="J159" s="253">
        <f>J160</f>
        <v>0</v>
      </c>
      <c r="K159" s="559"/>
      <c r="L159" s="600"/>
      <c r="M159" s="470">
        <f>M160</f>
        <v>0</v>
      </c>
      <c r="N159" s="530"/>
    </row>
    <row r="160" spans="1:14" ht="12" customHeight="1" hidden="1" outlineLevel="1">
      <c r="A160" s="161"/>
      <c r="B160" s="155"/>
      <c r="C160" s="164">
        <v>620</v>
      </c>
      <c r="D160" s="165" t="s">
        <v>74</v>
      </c>
      <c r="E160" s="254"/>
      <c r="F160" s="255"/>
      <c r="G160" s="168">
        <f>G161+G162+G163+G164+G165+G166+G167+G168</f>
        <v>0</v>
      </c>
      <c r="H160" s="255"/>
      <c r="I160" s="168">
        <f>I161+I162+I163+I164+I165+I166+I167+I168</f>
        <v>0</v>
      </c>
      <c r="J160" s="168">
        <f>J161+J162+J163+J164+J165+J166+J167</f>
        <v>0</v>
      </c>
      <c r="K160" s="546"/>
      <c r="L160" s="586"/>
      <c r="M160" s="460">
        <f>M161+M162+M163+M164+M165+M166+M167</f>
        <v>0</v>
      </c>
      <c r="N160" s="530"/>
    </row>
    <row r="161" spans="1:14" ht="12" customHeight="1" hidden="1" outlineLevel="1">
      <c r="A161" s="161" t="s">
        <v>145</v>
      </c>
      <c r="B161" s="155" t="s">
        <v>146</v>
      </c>
      <c r="C161" s="156">
        <v>621</v>
      </c>
      <c r="D161" s="157" t="s">
        <v>75</v>
      </c>
      <c r="E161" s="256"/>
      <c r="F161" s="197"/>
      <c r="G161" s="65"/>
      <c r="H161" s="197"/>
      <c r="I161" s="65"/>
      <c r="J161" s="195">
        <v>0</v>
      </c>
      <c r="K161" s="547"/>
      <c r="L161" s="587"/>
      <c r="M161" s="461">
        <v>0</v>
      </c>
      <c r="N161" s="530"/>
    </row>
    <row r="162" spans="1:14" ht="12" customHeight="1" hidden="1" outlineLevel="1">
      <c r="A162" s="161"/>
      <c r="B162" s="155" t="s">
        <v>146</v>
      </c>
      <c r="C162" s="156" t="s">
        <v>77</v>
      </c>
      <c r="D162" s="157" t="s">
        <v>78</v>
      </c>
      <c r="E162" s="256"/>
      <c r="F162" s="197"/>
      <c r="G162" s="65"/>
      <c r="H162" s="197"/>
      <c r="I162" s="65"/>
      <c r="J162" s="195">
        <v>0</v>
      </c>
      <c r="K162" s="547"/>
      <c r="L162" s="587"/>
      <c r="M162" s="461">
        <v>0</v>
      </c>
      <c r="N162" s="530"/>
    </row>
    <row r="163" spans="1:14" ht="12" customHeight="1" hidden="1" outlineLevel="1">
      <c r="A163" s="161"/>
      <c r="B163" s="155" t="s">
        <v>146</v>
      </c>
      <c r="C163" s="156" t="s">
        <v>79</v>
      </c>
      <c r="D163" s="157" t="s">
        <v>80</v>
      </c>
      <c r="E163" s="256"/>
      <c r="F163" s="197"/>
      <c r="G163" s="65"/>
      <c r="H163" s="197"/>
      <c r="I163" s="65"/>
      <c r="J163" s="195">
        <v>0</v>
      </c>
      <c r="K163" s="547"/>
      <c r="L163" s="587"/>
      <c r="M163" s="461">
        <v>0</v>
      </c>
      <c r="N163" s="530"/>
    </row>
    <row r="164" spans="1:14" ht="12" customHeight="1" hidden="1" outlineLevel="1">
      <c r="A164" s="161"/>
      <c r="B164" s="155" t="s">
        <v>146</v>
      </c>
      <c r="C164" s="170">
        <v>625003</v>
      </c>
      <c r="D164" s="157" t="s">
        <v>81</v>
      </c>
      <c r="E164" s="256"/>
      <c r="F164" s="197"/>
      <c r="G164" s="65"/>
      <c r="H164" s="197"/>
      <c r="I164" s="65"/>
      <c r="J164" s="195">
        <v>0</v>
      </c>
      <c r="K164" s="547"/>
      <c r="L164" s="587"/>
      <c r="M164" s="461">
        <v>0</v>
      </c>
      <c r="N164" s="530"/>
    </row>
    <row r="165" spans="1:14" ht="12" customHeight="1" hidden="1" outlineLevel="1">
      <c r="A165" s="161"/>
      <c r="B165" s="155" t="s">
        <v>146</v>
      </c>
      <c r="C165" s="170">
        <v>625004</v>
      </c>
      <c r="D165" s="157" t="s">
        <v>82</v>
      </c>
      <c r="E165" s="256"/>
      <c r="F165" s="197"/>
      <c r="G165" s="65"/>
      <c r="H165" s="197"/>
      <c r="I165" s="65"/>
      <c r="J165" s="195">
        <v>0</v>
      </c>
      <c r="K165" s="547"/>
      <c r="L165" s="587"/>
      <c r="M165" s="461">
        <v>0</v>
      </c>
      <c r="N165" s="530"/>
    </row>
    <row r="166" spans="1:14" ht="12" customHeight="1" hidden="1" outlineLevel="1">
      <c r="A166" s="161"/>
      <c r="B166" s="155" t="s">
        <v>146</v>
      </c>
      <c r="C166" s="170">
        <v>625005</v>
      </c>
      <c r="D166" s="157" t="s">
        <v>83</v>
      </c>
      <c r="E166" s="256"/>
      <c r="F166" s="197"/>
      <c r="G166" s="195"/>
      <c r="H166" s="197"/>
      <c r="I166" s="195"/>
      <c r="J166" s="195">
        <v>0</v>
      </c>
      <c r="K166" s="547"/>
      <c r="L166" s="587"/>
      <c r="M166" s="461">
        <v>0</v>
      </c>
      <c r="N166" s="530"/>
    </row>
    <row r="167" spans="1:14" ht="12" customHeight="1" hidden="1" outlineLevel="1">
      <c r="A167" s="161"/>
      <c r="B167" s="155" t="s">
        <v>146</v>
      </c>
      <c r="C167" s="170">
        <v>625007</v>
      </c>
      <c r="D167" s="157" t="s">
        <v>84</v>
      </c>
      <c r="E167" s="256"/>
      <c r="F167" s="197"/>
      <c r="G167" s="65"/>
      <c r="H167" s="197"/>
      <c r="I167" s="65"/>
      <c r="J167" s="195">
        <v>0</v>
      </c>
      <c r="K167" s="547"/>
      <c r="L167" s="587"/>
      <c r="M167" s="461">
        <v>0</v>
      </c>
      <c r="N167" s="530"/>
    </row>
    <row r="168" spans="1:14" ht="12" customHeight="1" hidden="1" outlineLevel="1">
      <c r="A168" s="161"/>
      <c r="B168" s="155" t="s">
        <v>146</v>
      </c>
      <c r="C168" s="170">
        <v>637026</v>
      </c>
      <c r="D168" s="157" t="s">
        <v>147</v>
      </c>
      <c r="E168" s="256"/>
      <c r="F168" s="197"/>
      <c r="G168" s="65"/>
      <c r="H168" s="197"/>
      <c r="I168" s="65"/>
      <c r="J168" s="195">
        <v>0</v>
      </c>
      <c r="K168" s="547"/>
      <c r="L168" s="587"/>
      <c r="M168" s="461">
        <v>0</v>
      </c>
      <c r="N168" s="530"/>
    </row>
    <row r="169" spans="1:14" ht="12" customHeight="1" hidden="1" outlineLevel="1">
      <c r="A169" s="249" t="s">
        <v>148</v>
      </c>
      <c r="B169" s="250"/>
      <c r="C169" s="251"/>
      <c r="D169" s="252"/>
      <c r="E169" s="158"/>
      <c r="F169" s="159"/>
      <c r="G169" s="192">
        <f>G170</f>
        <v>0</v>
      </c>
      <c r="H169" s="159"/>
      <c r="I169" s="192">
        <f>I170</f>
        <v>0</v>
      </c>
      <c r="J169" s="253">
        <f>J170</f>
        <v>0</v>
      </c>
      <c r="K169" s="559"/>
      <c r="L169" s="600"/>
      <c r="M169" s="470">
        <f>M170</f>
        <v>0</v>
      </c>
      <c r="N169" s="530"/>
    </row>
    <row r="170" spans="1:14" ht="12" customHeight="1" hidden="1" outlineLevel="1">
      <c r="A170" s="161"/>
      <c r="B170" s="155"/>
      <c r="C170" s="164">
        <v>620</v>
      </c>
      <c r="D170" s="165" t="s">
        <v>74</v>
      </c>
      <c r="E170" s="254"/>
      <c r="F170" s="255"/>
      <c r="G170" s="168">
        <f>G171+G172+G173+G174+G175+G176+G177+G178</f>
        <v>0</v>
      </c>
      <c r="H170" s="255"/>
      <c r="I170" s="168">
        <f>I171+I172+I173+I174+I175+I176+I177+I178</f>
        <v>0</v>
      </c>
      <c r="J170" s="168">
        <f>J171+J172+J173+J174+J175+J176+J177</f>
        <v>0</v>
      </c>
      <c r="K170" s="546"/>
      <c r="L170" s="586"/>
      <c r="M170" s="460">
        <f>M171+M172+M173+M174+M175+M176+M177</f>
        <v>0</v>
      </c>
      <c r="N170" s="530"/>
    </row>
    <row r="171" spans="1:14" ht="12" customHeight="1" hidden="1" outlineLevel="1">
      <c r="A171" s="161" t="s">
        <v>145</v>
      </c>
      <c r="B171" s="155" t="s">
        <v>149</v>
      </c>
      <c r="C171" s="156">
        <v>621</v>
      </c>
      <c r="D171" s="157" t="s">
        <v>75</v>
      </c>
      <c r="E171" s="256"/>
      <c r="F171" s="197"/>
      <c r="G171" s="65"/>
      <c r="H171" s="197"/>
      <c r="I171" s="65"/>
      <c r="J171" s="195">
        <v>0</v>
      </c>
      <c r="K171" s="547"/>
      <c r="L171" s="587"/>
      <c r="M171" s="461">
        <v>0</v>
      </c>
      <c r="N171" s="530"/>
    </row>
    <row r="172" spans="1:14" ht="12" customHeight="1" hidden="1" outlineLevel="1">
      <c r="A172" s="161"/>
      <c r="B172" s="155" t="s">
        <v>149</v>
      </c>
      <c r="C172" s="156" t="s">
        <v>77</v>
      </c>
      <c r="D172" s="157" t="s">
        <v>78</v>
      </c>
      <c r="E172" s="256"/>
      <c r="F172" s="197"/>
      <c r="G172" s="65"/>
      <c r="H172" s="197"/>
      <c r="I172" s="65"/>
      <c r="J172" s="195">
        <v>0</v>
      </c>
      <c r="K172" s="547"/>
      <c r="L172" s="587"/>
      <c r="M172" s="461">
        <v>0</v>
      </c>
      <c r="N172" s="530"/>
    </row>
    <row r="173" spans="1:14" ht="12" customHeight="1" hidden="1" outlineLevel="1">
      <c r="A173" s="161"/>
      <c r="B173" s="155" t="s">
        <v>149</v>
      </c>
      <c r="C173" s="156" t="s">
        <v>79</v>
      </c>
      <c r="D173" s="157" t="s">
        <v>80</v>
      </c>
      <c r="E173" s="256"/>
      <c r="F173" s="197"/>
      <c r="G173" s="65"/>
      <c r="H173" s="197"/>
      <c r="I173" s="65"/>
      <c r="J173" s="195">
        <v>0</v>
      </c>
      <c r="K173" s="547"/>
      <c r="L173" s="587"/>
      <c r="M173" s="461">
        <v>0</v>
      </c>
      <c r="N173" s="530"/>
    </row>
    <row r="174" spans="1:14" ht="12" customHeight="1" hidden="1" outlineLevel="1">
      <c r="A174" s="161"/>
      <c r="B174" s="155" t="s">
        <v>149</v>
      </c>
      <c r="C174" s="170">
        <v>625003</v>
      </c>
      <c r="D174" s="157" t="s">
        <v>81</v>
      </c>
      <c r="E174" s="256"/>
      <c r="F174" s="197"/>
      <c r="G174" s="65"/>
      <c r="H174" s="197"/>
      <c r="I174" s="65"/>
      <c r="J174" s="195">
        <v>0</v>
      </c>
      <c r="K174" s="547"/>
      <c r="L174" s="587"/>
      <c r="M174" s="461">
        <v>0</v>
      </c>
      <c r="N174" s="530"/>
    </row>
    <row r="175" spans="1:14" ht="12" customHeight="1" hidden="1" outlineLevel="1">
      <c r="A175" s="161"/>
      <c r="B175" s="155" t="s">
        <v>149</v>
      </c>
      <c r="C175" s="170">
        <v>625004</v>
      </c>
      <c r="D175" s="157" t="s">
        <v>82</v>
      </c>
      <c r="E175" s="256"/>
      <c r="F175" s="197"/>
      <c r="G175" s="65"/>
      <c r="H175" s="197"/>
      <c r="I175" s="65"/>
      <c r="J175" s="195">
        <v>0</v>
      </c>
      <c r="K175" s="547"/>
      <c r="L175" s="587"/>
      <c r="M175" s="461">
        <v>0</v>
      </c>
      <c r="N175" s="530"/>
    </row>
    <row r="176" spans="1:14" ht="12" customHeight="1" hidden="1" outlineLevel="1">
      <c r="A176" s="161"/>
      <c r="B176" s="155" t="s">
        <v>149</v>
      </c>
      <c r="C176" s="170">
        <v>625005</v>
      </c>
      <c r="D176" s="157" t="s">
        <v>83</v>
      </c>
      <c r="E176" s="256"/>
      <c r="F176" s="197"/>
      <c r="G176" s="195"/>
      <c r="H176" s="197"/>
      <c r="I176" s="195"/>
      <c r="J176" s="195">
        <v>0</v>
      </c>
      <c r="K176" s="547"/>
      <c r="L176" s="587"/>
      <c r="M176" s="461">
        <v>0</v>
      </c>
      <c r="N176" s="530"/>
    </row>
    <row r="177" spans="1:14" ht="12" customHeight="1" hidden="1" outlineLevel="1">
      <c r="A177" s="161"/>
      <c r="B177" s="155" t="s">
        <v>149</v>
      </c>
      <c r="C177" s="170">
        <v>625007</v>
      </c>
      <c r="D177" s="157" t="s">
        <v>84</v>
      </c>
      <c r="E177" s="256"/>
      <c r="F177" s="197"/>
      <c r="G177" s="65"/>
      <c r="H177" s="197"/>
      <c r="I177" s="65"/>
      <c r="J177" s="195">
        <v>0</v>
      </c>
      <c r="K177" s="547"/>
      <c r="L177" s="587"/>
      <c r="M177" s="461">
        <v>0</v>
      </c>
      <c r="N177" s="530"/>
    </row>
    <row r="178" spans="1:14" ht="12" customHeight="1" outlineLevel="1">
      <c r="A178" s="161"/>
      <c r="B178" s="155" t="s">
        <v>149</v>
      </c>
      <c r="C178" s="170">
        <v>637026</v>
      </c>
      <c r="D178" s="157" t="s">
        <v>147</v>
      </c>
      <c r="E178" s="256"/>
      <c r="F178" s="197"/>
      <c r="G178" s="65"/>
      <c r="H178" s="197"/>
      <c r="I178" s="65"/>
      <c r="J178" s="195">
        <v>0</v>
      </c>
      <c r="K178" s="547">
        <v>0</v>
      </c>
      <c r="L178" s="587">
        <v>0</v>
      </c>
      <c r="M178" s="461">
        <v>0</v>
      </c>
      <c r="N178" s="530">
        <v>0</v>
      </c>
    </row>
    <row r="179" spans="1:14" ht="12" customHeight="1" outlineLevel="1">
      <c r="A179" s="627" t="s">
        <v>150</v>
      </c>
      <c r="B179" s="628"/>
      <c r="C179" s="629"/>
      <c r="D179" s="630"/>
      <c r="E179" s="631"/>
      <c r="F179" s="632"/>
      <c r="G179" s="633">
        <f>G180+G182+G184+G186</f>
        <v>1000</v>
      </c>
      <c r="H179" s="632"/>
      <c r="I179" s="633">
        <f>I180+I182+I184+I18492+I186</f>
        <v>1000</v>
      </c>
      <c r="J179" s="633">
        <f>J180+J182+J184+J186</f>
        <v>0</v>
      </c>
      <c r="K179" s="633">
        <f>K181+K188</f>
        <v>550</v>
      </c>
      <c r="L179" s="634">
        <f>L181+L184+L186</f>
        <v>1000</v>
      </c>
      <c r="M179" s="839">
        <f>M181+M188</f>
        <v>1000</v>
      </c>
      <c r="N179" s="832">
        <v>1000</v>
      </c>
    </row>
    <row r="180" spans="1:14" ht="12" customHeight="1">
      <c r="A180" s="171"/>
      <c r="B180" s="172"/>
      <c r="C180" s="173">
        <v>633</v>
      </c>
      <c r="D180" s="174" t="s">
        <v>93</v>
      </c>
      <c r="E180" s="175"/>
      <c r="F180" s="176"/>
      <c r="G180" s="168">
        <f>G181</f>
        <v>0</v>
      </c>
      <c r="H180" s="176"/>
      <c r="I180" s="168">
        <f>I181</f>
        <v>200</v>
      </c>
      <c r="J180" s="168">
        <f>J181</f>
        <v>0</v>
      </c>
      <c r="K180" s="546">
        <v>50</v>
      </c>
      <c r="L180" s="586">
        <v>0</v>
      </c>
      <c r="M180" s="460">
        <f>M181</f>
        <v>0</v>
      </c>
      <c r="N180" s="530"/>
    </row>
    <row r="181" spans="1:14" ht="15.75" customHeight="1">
      <c r="A181" s="161" t="s">
        <v>70</v>
      </c>
      <c r="B181" s="155" t="s">
        <v>22</v>
      </c>
      <c r="C181" s="170">
        <v>633006</v>
      </c>
      <c r="D181" s="157" t="s">
        <v>130</v>
      </c>
      <c r="E181" s="158"/>
      <c r="F181" s="159"/>
      <c r="G181" s="65">
        <v>0</v>
      </c>
      <c r="H181" s="159"/>
      <c r="I181" s="65">
        <v>200</v>
      </c>
      <c r="J181" s="65">
        <v>0</v>
      </c>
      <c r="K181" s="545">
        <v>50</v>
      </c>
      <c r="L181" s="585">
        <v>0</v>
      </c>
      <c r="M181" s="459">
        <v>0</v>
      </c>
      <c r="N181" s="530"/>
    </row>
    <row r="182" spans="1:14" ht="6.75" customHeight="1" outlineLevel="1">
      <c r="A182" s="161"/>
      <c r="B182" s="155"/>
      <c r="C182" s="257"/>
      <c r="D182" s="188"/>
      <c r="E182" s="189"/>
      <c r="F182" s="190"/>
      <c r="G182" s="168"/>
      <c r="H182" s="190"/>
      <c r="I182" s="168"/>
      <c r="J182" s="168"/>
      <c r="K182" s="546"/>
      <c r="L182" s="586"/>
      <c r="M182" s="460"/>
      <c r="N182" s="530"/>
    </row>
    <row r="183" spans="1:14" ht="12" customHeight="1" hidden="1" outlineLevel="1">
      <c r="A183" s="161"/>
      <c r="B183" s="155"/>
      <c r="C183" s="170"/>
      <c r="D183" s="157"/>
      <c r="E183" s="158"/>
      <c r="F183" s="159"/>
      <c r="G183" s="65"/>
      <c r="H183" s="159"/>
      <c r="I183" s="65"/>
      <c r="J183" s="65"/>
      <c r="K183" s="545"/>
      <c r="L183" s="585"/>
      <c r="M183" s="459"/>
      <c r="N183" s="530"/>
    </row>
    <row r="184" spans="1:14" ht="12" customHeight="1" outlineLevel="1">
      <c r="A184" s="161"/>
      <c r="B184" s="155"/>
      <c r="C184" s="173">
        <v>635</v>
      </c>
      <c r="D184" s="174" t="s">
        <v>104</v>
      </c>
      <c r="E184" s="175"/>
      <c r="F184" s="176"/>
      <c r="G184" s="168">
        <f>G185</f>
        <v>1000</v>
      </c>
      <c r="H184" s="176"/>
      <c r="I184" s="168">
        <f>I185</f>
        <v>500</v>
      </c>
      <c r="J184" s="168">
        <f>J185</f>
        <v>0</v>
      </c>
      <c r="K184" s="546">
        <f>K185</f>
        <v>0</v>
      </c>
      <c r="L184" s="586">
        <v>0</v>
      </c>
      <c r="M184" s="460">
        <f>M185</f>
        <v>0</v>
      </c>
      <c r="N184" s="530">
        <v>0</v>
      </c>
    </row>
    <row r="185" spans="1:14" ht="12" customHeight="1">
      <c r="A185" s="161" t="s">
        <v>70</v>
      </c>
      <c r="B185" s="155" t="s">
        <v>22</v>
      </c>
      <c r="C185" s="170">
        <v>635006</v>
      </c>
      <c r="D185" s="157" t="s">
        <v>106</v>
      </c>
      <c r="E185" s="158"/>
      <c r="F185" s="159"/>
      <c r="G185" s="65">
        <v>1000</v>
      </c>
      <c r="H185" s="159"/>
      <c r="I185" s="65">
        <v>500</v>
      </c>
      <c r="J185" s="65">
        <v>0</v>
      </c>
      <c r="K185" s="545">
        <v>0</v>
      </c>
      <c r="L185" s="585">
        <v>0</v>
      </c>
      <c r="M185" s="459">
        <v>0</v>
      </c>
      <c r="N185" s="530"/>
    </row>
    <row r="186" spans="1:14" ht="12" customHeight="1" outlineLevel="1">
      <c r="A186" s="161"/>
      <c r="B186" s="155"/>
      <c r="C186" s="257">
        <v>637</v>
      </c>
      <c r="D186" s="188" t="s">
        <v>108</v>
      </c>
      <c r="E186" s="189"/>
      <c r="F186" s="190"/>
      <c r="G186" s="168">
        <f>G188</f>
        <v>0</v>
      </c>
      <c r="H186" s="190"/>
      <c r="I186" s="168">
        <f>I188</f>
        <v>300</v>
      </c>
      <c r="J186" s="168">
        <f>J188</f>
        <v>0</v>
      </c>
      <c r="K186" s="546">
        <v>500</v>
      </c>
      <c r="L186" s="586">
        <f>L187</f>
        <v>1000</v>
      </c>
      <c r="M186" s="460">
        <f>M188</f>
        <v>1000</v>
      </c>
      <c r="N186" s="504">
        <v>1000</v>
      </c>
    </row>
    <row r="187" spans="1:14" ht="12" customHeight="1" outlineLevel="1">
      <c r="A187" s="213"/>
      <c r="B187" s="214"/>
      <c r="C187" s="533">
        <v>637005</v>
      </c>
      <c r="D187" s="534" t="s">
        <v>218</v>
      </c>
      <c r="E187" s="535"/>
      <c r="F187" s="536"/>
      <c r="G187" s="537"/>
      <c r="H187" s="536"/>
      <c r="I187" s="537"/>
      <c r="J187" s="537"/>
      <c r="K187" s="560"/>
      <c r="L187" s="601">
        <f>L188</f>
        <v>1000</v>
      </c>
      <c r="M187" s="538">
        <v>1000</v>
      </c>
      <c r="N187" s="504">
        <v>1000</v>
      </c>
    </row>
    <row r="188" spans="1:14" ht="12" customHeight="1" outlineLevel="1" thickBot="1">
      <c r="A188" s="213" t="s">
        <v>70</v>
      </c>
      <c r="B188" s="214" t="s">
        <v>22</v>
      </c>
      <c r="C188" s="215">
        <v>637004</v>
      </c>
      <c r="D188" s="216" t="s">
        <v>114</v>
      </c>
      <c r="E188" s="207"/>
      <c r="F188" s="208"/>
      <c r="G188" s="217">
        <v>0</v>
      </c>
      <c r="H188" s="208"/>
      <c r="I188" s="217">
        <v>300</v>
      </c>
      <c r="J188" s="217">
        <v>0</v>
      </c>
      <c r="K188" s="556">
        <v>500</v>
      </c>
      <c r="L188" s="597">
        <v>1000</v>
      </c>
      <c r="M188" s="467">
        <v>1000</v>
      </c>
      <c r="N188" s="530">
        <v>1000</v>
      </c>
    </row>
    <row r="189" spans="1:14" ht="16.5" customHeight="1" thickBot="1">
      <c r="A189" s="618" t="s">
        <v>151</v>
      </c>
      <c r="B189" s="619"/>
      <c r="C189" s="635"/>
      <c r="D189" s="636"/>
      <c r="E189" s="637"/>
      <c r="F189" s="638"/>
      <c r="G189" s="639">
        <f>G190+G194+G196</f>
        <v>2300</v>
      </c>
      <c r="H189" s="638"/>
      <c r="I189" s="639">
        <f>I190+I194+I196</f>
        <v>2300</v>
      </c>
      <c r="J189" s="624">
        <f>J190+J194+J196</f>
        <v>1670</v>
      </c>
      <c r="K189" s="624">
        <f>K190+K194+K196</f>
        <v>1870</v>
      </c>
      <c r="L189" s="625">
        <f>L196</f>
        <v>2480</v>
      </c>
      <c r="M189" s="616">
        <f>M190+M194+M196</f>
        <v>2480</v>
      </c>
      <c r="N189" s="832">
        <v>2480</v>
      </c>
    </row>
    <row r="190" spans="1:14" ht="6.75" customHeight="1" hidden="1" thickBot="1">
      <c r="A190" s="211"/>
      <c r="B190" s="148"/>
      <c r="C190" s="149">
        <v>633</v>
      </c>
      <c r="D190" s="259" t="s">
        <v>93</v>
      </c>
      <c r="E190" s="260"/>
      <c r="F190" s="261"/>
      <c r="G190" s="153">
        <f>G191+G193+G192</f>
        <v>200</v>
      </c>
      <c r="H190" s="261"/>
      <c r="I190" s="153">
        <f>I191+I193+I192</f>
        <v>200</v>
      </c>
      <c r="J190" s="153">
        <f>J191+J193+J192</f>
        <v>0</v>
      </c>
      <c r="K190" s="543">
        <f>K192</f>
        <v>0</v>
      </c>
      <c r="L190" s="583"/>
      <c r="M190" s="458">
        <f>M192</f>
        <v>0</v>
      </c>
      <c r="N190" s="504"/>
    </row>
    <row r="191" spans="1:14" ht="8.25" customHeight="1">
      <c r="A191" s="161"/>
      <c r="B191" s="155"/>
      <c r="C191" s="170"/>
      <c r="D191" s="185"/>
      <c r="E191" s="186"/>
      <c r="F191" s="187"/>
      <c r="G191" s="65"/>
      <c r="H191" s="187"/>
      <c r="I191" s="65"/>
      <c r="J191" s="65"/>
      <c r="K191" s="545"/>
      <c r="L191" s="585"/>
      <c r="M191" s="459"/>
      <c r="N191" s="504"/>
    </row>
    <row r="192" spans="1:14" ht="7.5" customHeight="1" hidden="1" outlineLevel="1">
      <c r="A192" s="161" t="s">
        <v>70</v>
      </c>
      <c r="B192" s="155" t="s">
        <v>22</v>
      </c>
      <c r="C192" s="170">
        <v>633006</v>
      </c>
      <c r="D192" s="185" t="s">
        <v>130</v>
      </c>
      <c r="E192" s="186"/>
      <c r="F192" s="187"/>
      <c r="G192" s="193">
        <v>200</v>
      </c>
      <c r="H192" s="187"/>
      <c r="I192" s="193">
        <v>200</v>
      </c>
      <c r="J192" s="193">
        <v>0</v>
      </c>
      <c r="K192" s="561"/>
      <c r="L192" s="602"/>
      <c r="M192" s="471">
        <v>0</v>
      </c>
      <c r="N192" s="504"/>
    </row>
    <row r="193" spans="1:14" ht="12" customHeight="1" hidden="1" outlineLevel="1">
      <c r="A193" s="161"/>
      <c r="B193" s="155"/>
      <c r="C193" s="170"/>
      <c r="D193" s="157"/>
      <c r="E193" s="158"/>
      <c r="F193" s="159"/>
      <c r="G193" s="193"/>
      <c r="H193" s="159"/>
      <c r="I193" s="193"/>
      <c r="J193" s="193"/>
      <c r="K193" s="561"/>
      <c r="L193" s="602"/>
      <c r="M193" s="471"/>
      <c r="N193" s="504"/>
    </row>
    <row r="194" spans="1:14" ht="12" customHeight="1" hidden="1" outlineLevel="1">
      <c r="A194" s="161"/>
      <c r="B194" s="155"/>
      <c r="C194" s="173"/>
      <c r="D194" s="174"/>
      <c r="E194" s="175"/>
      <c r="F194" s="176"/>
      <c r="G194" s="262"/>
      <c r="H194" s="263"/>
      <c r="I194" s="262"/>
      <c r="J194" s="262"/>
      <c r="K194" s="562"/>
      <c r="L194" s="603"/>
      <c r="M194" s="472"/>
      <c r="N194" s="504"/>
    </row>
    <row r="195" spans="1:14" ht="17.25" customHeight="1" hidden="1" collapsed="1">
      <c r="A195" s="161"/>
      <c r="B195" s="155"/>
      <c r="C195" s="170"/>
      <c r="D195" s="185"/>
      <c r="E195" s="186"/>
      <c r="F195" s="187"/>
      <c r="G195" s="193"/>
      <c r="H195" s="187"/>
      <c r="I195" s="193"/>
      <c r="J195" s="193"/>
      <c r="K195" s="561"/>
      <c r="L195" s="602"/>
      <c r="M195" s="471"/>
      <c r="N195" s="504"/>
    </row>
    <row r="196" spans="1:14" ht="12" customHeight="1" outlineLevel="1">
      <c r="A196" s="161" t="s">
        <v>70</v>
      </c>
      <c r="B196" s="155" t="s">
        <v>22</v>
      </c>
      <c r="C196" s="173">
        <v>637</v>
      </c>
      <c r="D196" s="174" t="s">
        <v>108</v>
      </c>
      <c r="E196" s="175"/>
      <c r="F196" s="176"/>
      <c r="G196" s="262">
        <f>G197+G199+G200+G201</f>
        <v>2100</v>
      </c>
      <c r="H196" s="263"/>
      <c r="I196" s="262">
        <f>I197+I198+I199+I200</f>
        <v>2100</v>
      </c>
      <c r="J196" s="262">
        <f>J199+J230</f>
        <v>1670</v>
      </c>
      <c r="K196" s="562">
        <f>K199+K230</f>
        <v>1870</v>
      </c>
      <c r="L196" s="603">
        <f>L199+L230</f>
        <v>2480</v>
      </c>
      <c r="M196" s="472">
        <f>M199+M230</f>
        <v>2480</v>
      </c>
      <c r="N196" s="504">
        <v>2480</v>
      </c>
    </row>
    <row r="197" spans="1:14" ht="12" customHeight="1" hidden="1" outlineLevel="1">
      <c r="A197" s="161" t="s">
        <v>70</v>
      </c>
      <c r="B197" s="155" t="s">
        <v>22</v>
      </c>
      <c r="C197" s="170">
        <v>637004</v>
      </c>
      <c r="D197" s="157" t="s">
        <v>152</v>
      </c>
      <c r="E197" s="158"/>
      <c r="F197" s="159"/>
      <c r="G197" s="193">
        <v>2030</v>
      </c>
      <c r="H197" s="159"/>
      <c r="I197" s="193">
        <v>2030</v>
      </c>
      <c r="J197" s="193">
        <v>1600</v>
      </c>
      <c r="K197" s="561">
        <v>1600</v>
      </c>
      <c r="L197" s="602"/>
      <c r="M197" s="471">
        <v>1600</v>
      </c>
      <c r="N197" s="530"/>
    </row>
    <row r="198" spans="1:14" ht="12" customHeight="1" hidden="1">
      <c r="A198" s="161"/>
      <c r="B198" s="155"/>
      <c r="C198" s="170"/>
      <c r="D198" s="157"/>
      <c r="E198" s="158"/>
      <c r="F198" s="159"/>
      <c r="G198" s="193"/>
      <c r="H198" s="159"/>
      <c r="I198" s="193"/>
      <c r="J198" s="193"/>
      <c r="K198" s="561"/>
      <c r="L198" s="602"/>
      <c r="M198" s="471"/>
      <c r="N198" s="530"/>
    </row>
    <row r="199" spans="1:14" ht="12" customHeight="1" outlineLevel="1">
      <c r="A199" s="161"/>
      <c r="B199" s="155"/>
      <c r="C199" s="170">
        <v>637004</v>
      </c>
      <c r="D199" s="185"/>
      <c r="E199" s="158"/>
      <c r="F199" s="159"/>
      <c r="G199" s="193"/>
      <c r="H199" s="159"/>
      <c r="I199" s="193"/>
      <c r="J199" s="193">
        <v>1600</v>
      </c>
      <c r="K199" s="561">
        <v>1800</v>
      </c>
      <c r="L199" s="602">
        <v>2400</v>
      </c>
      <c r="M199" s="471">
        <v>2400</v>
      </c>
      <c r="N199" s="530">
        <v>2400</v>
      </c>
    </row>
    <row r="200" spans="1:14" ht="7.5" customHeight="1" hidden="1" outlineLevel="1">
      <c r="A200" s="742"/>
      <c r="B200" s="743" t="s">
        <v>22</v>
      </c>
      <c r="C200" s="764">
        <v>637012</v>
      </c>
      <c r="D200" s="745" t="s">
        <v>153</v>
      </c>
      <c r="E200" s="158"/>
      <c r="F200" s="159"/>
      <c r="G200" s="767">
        <v>70</v>
      </c>
      <c r="H200" s="159"/>
      <c r="I200" s="767">
        <v>70</v>
      </c>
      <c r="J200" s="767">
        <v>70</v>
      </c>
      <c r="K200" s="561">
        <v>70</v>
      </c>
      <c r="L200" s="602"/>
      <c r="M200" s="754">
        <v>70</v>
      </c>
      <c r="N200" s="530"/>
    </row>
    <row r="201" spans="1:14" ht="12" customHeight="1" hidden="1" outlineLevel="1">
      <c r="A201" s="742"/>
      <c r="B201" s="743"/>
      <c r="C201" s="764"/>
      <c r="D201" s="745"/>
      <c r="E201" s="207"/>
      <c r="F201" s="208"/>
      <c r="G201" s="767"/>
      <c r="H201" s="208"/>
      <c r="I201" s="767"/>
      <c r="J201" s="767"/>
      <c r="K201" s="561"/>
      <c r="L201" s="602"/>
      <c r="M201" s="754"/>
      <c r="N201" s="530"/>
    </row>
    <row r="202" spans="1:14" ht="12" customHeight="1" hidden="1" outlineLevel="1">
      <c r="A202" s="264"/>
      <c r="B202" s="210"/>
      <c r="C202" s="142"/>
      <c r="D202" s="143"/>
      <c r="E202" s="144"/>
      <c r="F202" s="145"/>
      <c r="G202" s="258"/>
      <c r="H202" s="145"/>
      <c r="I202" s="258"/>
      <c r="J202" s="146"/>
      <c r="K202" s="542"/>
      <c r="L202" s="592"/>
      <c r="M202" s="457"/>
      <c r="N202" s="530"/>
    </row>
    <row r="203" spans="1:14" ht="12" customHeight="1" hidden="1">
      <c r="A203" s="211"/>
      <c r="B203" s="148"/>
      <c r="C203" s="149"/>
      <c r="D203" s="150"/>
      <c r="E203" s="151"/>
      <c r="F203" s="152"/>
      <c r="G203" s="153"/>
      <c r="H203" s="152"/>
      <c r="I203" s="153"/>
      <c r="J203" s="153"/>
      <c r="K203" s="543"/>
      <c r="L203" s="583"/>
      <c r="M203" s="458"/>
      <c r="N203" s="530"/>
    </row>
    <row r="204" spans="1:14" ht="12" customHeight="1" hidden="1">
      <c r="A204" s="161"/>
      <c r="B204" s="155"/>
      <c r="C204" s="156"/>
      <c r="D204" s="157"/>
      <c r="E204" s="158"/>
      <c r="F204" s="159"/>
      <c r="G204" s="65"/>
      <c r="H204" s="159"/>
      <c r="I204" s="65"/>
      <c r="J204" s="65"/>
      <c r="K204" s="545"/>
      <c r="L204" s="585"/>
      <c r="M204" s="459"/>
      <c r="N204" s="530"/>
    </row>
    <row r="205" spans="1:14" ht="12" customHeight="1" hidden="1" outlineLevel="1">
      <c r="A205" s="161"/>
      <c r="B205" s="155"/>
      <c r="C205" s="156"/>
      <c r="D205" s="157"/>
      <c r="E205" s="158"/>
      <c r="F205" s="159"/>
      <c r="G205" s="65"/>
      <c r="H205" s="159"/>
      <c r="I205" s="65"/>
      <c r="J205" s="65"/>
      <c r="K205" s="545"/>
      <c r="L205" s="585"/>
      <c r="M205" s="459"/>
      <c r="N205" s="530"/>
    </row>
    <row r="206" spans="1:14" ht="12" customHeight="1" hidden="1" outlineLevel="1">
      <c r="A206" s="161"/>
      <c r="B206" s="155"/>
      <c r="C206" s="198"/>
      <c r="D206" s="165"/>
      <c r="E206" s="166"/>
      <c r="F206" s="167"/>
      <c r="G206" s="205"/>
      <c r="H206" s="167"/>
      <c r="I206" s="205"/>
      <c r="J206" s="205"/>
      <c r="K206" s="551"/>
      <c r="L206" s="591"/>
      <c r="M206" s="463"/>
      <c r="N206" s="530"/>
    </row>
    <row r="207" spans="1:14" ht="12" customHeight="1" hidden="1" outlineLevel="1">
      <c r="A207" s="161"/>
      <c r="B207" s="155"/>
      <c r="C207" s="191"/>
      <c r="D207" s="185"/>
      <c r="E207" s="186"/>
      <c r="F207" s="187"/>
      <c r="G207" s="65"/>
      <c r="H207" s="187"/>
      <c r="I207" s="65"/>
      <c r="J207" s="65"/>
      <c r="K207" s="545"/>
      <c r="L207" s="585"/>
      <c r="M207" s="459"/>
      <c r="N207" s="530"/>
    </row>
    <row r="208" spans="1:14" ht="12" customHeight="1" hidden="1" outlineLevel="1">
      <c r="A208" s="161"/>
      <c r="B208" s="155"/>
      <c r="C208" s="156"/>
      <c r="D208" s="157"/>
      <c r="E208" s="158"/>
      <c r="F208" s="159"/>
      <c r="G208" s="65"/>
      <c r="H208" s="159"/>
      <c r="I208" s="65"/>
      <c r="J208" s="65"/>
      <c r="K208" s="545"/>
      <c r="L208" s="585"/>
      <c r="M208" s="459"/>
      <c r="N208" s="530"/>
    </row>
    <row r="209" spans="1:14" ht="12" customHeight="1" hidden="1" outlineLevel="1">
      <c r="A209" s="161"/>
      <c r="B209" s="155"/>
      <c r="C209" s="156"/>
      <c r="D209" s="157"/>
      <c r="E209" s="158"/>
      <c r="F209" s="159"/>
      <c r="G209" s="65"/>
      <c r="H209" s="159"/>
      <c r="I209" s="65"/>
      <c r="J209" s="65"/>
      <c r="K209" s="545"/>
      <c r="L209" s="585"/>
      <c r="M209" s="459"/>
      <c r="N209" s="530"/>
    </row>
    <row r="210" spans="1:14" ht="12" customHeight="1" hidden="1" outlineLevel="1">
      <c r="A210" s="161"/>
      <c r="B210" s="155"/>
      <c r="C210" s="170"/>
      <c r="D210" s="157"/>
      <c r="E210" s="158"/>
      <c r="F210" s="159"/>
      <c r="G210" s="65"/>
      <c r="H210" s="159"/>
      <c r="I210" s="65"/>
      <c r="J210" s="65"/>
      <c r="K210" s="545"/>
      <c r="L210" s="585"/>
      <c r="M210" s="459"/>
      <c r="N210" s="530"/>
    </row>
    <row r="211" spans="1:14" ht="12" customHeight="1" hidden="1" outlineLevel="1">
      <c r="A211" s="161"/>
      <c r="B211" s="155"/>
      <c r="C211" s="170"/>
      <c r="D211" s="157"/>
      <c r="E211" s="158"/>
      <c r="F211" s="159"/>
      <c r="G211" s="65"/>
      <c r="H211" s="159"/>
      <c r="I211" s="65"/>
      <c r="J211" s="65"/>
      <c r="K211" s="545"/>
      <c r="L211" s="585"/>
      <c r="M211" s="459"/>
      <c r="N211" s="530"/>
    </row>
    <row r="212" spans="1:14" ht="12" customHeight="1" hidden="1" outlineLevel="1">
      <c r="A212" s="161"/>
      <c r="B212" s="155"/>
      <c r="C212" s="170"/>
      <c r="D212" s="157"/>
      <c r="E212" s="158"/>
      <c r="F212" s="159"/>
      <c r="G212" s="65"/>
      <c r="H212" s="159"/>
      <c r="I212" s="65"/>
      <c r="J212" s="65"/>
      <c r="K212" s="545"/>
      <c r="L212" s="585"/>
      <c r="M212" s="459"/>
      <c r="N212" s="530"/>
    </row>
    <row r="213" spans="1:14" ht="12" customHeight="1" hidden="1" outlineLevel="1">
      <c r="A213" s="161"/>
      <c r="B213" s="155"/>
      <c r="C213" s="170"/>
      <c r="D213" s="157"/>
      <c r="E213" s="158"/>
      <c r="F213" s="159"/>
      <c r="G213" s="65"/>
      <c r="H213" s="159"/>
      <c r="I213" s="65"/>
      <c r="J213" s="65"/>
      <c r="K213" s="545"/>
      <c r="L213" s="585"/>
      <c r="M213" s="459"/>
      <c r="N213" s="530"/>
    </row>
    <row r="214" spans="1:14" ht="12" customHeight="1" hidden="1" outlineLevel="1">
      <c r="A214" s="171"/>
      <c r="B214" s="172"/>
      <c r="C214" s="180"/>
      <c r="D214" s="188"/>
      <c r="E214" s="189"/>
      <c r="F214" s="190"/>
      <c r="G214" s="168"/>
      <c r="H214" s="190"/>
      <c r="I214" s="168"/>
      <c r="J214" s="168"/>
      <c r="K214" s="546"/>
      <c r="L214" s="586"/>
      <c r="M214" s="460"/>
      <c r="N214" s="530"/>
    </row>
    <row r="215" spans="1:14" ht="12" customHeight="1" hidden="1" outlineLevel="1">
      <c r="A215" s="161"/>
      <c r="B215" s="155"/>
      <c r="C215" s="191"/>
      <c r="D215" s="185"/>
      <c r="E215" s="186"/>
      <c r="F215" s="187"/>
      <c r="G215" s="65"/>
      <c r="H215" s="187"/>
      <c r="I215" s="65"/>
      <c r="J215" s="65"/>
      <c r="K215" s="545"/>
      <c r="L215" s="585"/>
      <c r="M215" s="459"/>
      <c r="N215" s="530"/>
    </row>
    <row r="216" spans="1:14" ht="12" customHeight="1" hidden="1" outlineLevel="1">
      <c r="A216" s="161"/>
      <c r="B216" s="155"/>
      <c r="C216" s="257"/>
      <c r="D216" s="188"/>
      <c r="E216" s="189"/>
      <c r="F216" s="190"/>
      <c r="G216" s="205"/>
      <c r="H216" s="190"/>
      <c r="I216" s="205"/>
      <c r="J216" s="205"/>
      <c r="K216" s="551"/>
      <c r="L216" s="591"/>
      <c r="M216" s="463"/>
      <c r="N216" s="530"/>
    </row>
    <row r="217" spans="1:14" ht="12" customHeight="1" hidden="1" outlineLevel="1">
      <c r="A217" s="161"/>
      <c r="B217" s="155"/>
      <c r="C217" s="170"/>
      <c r="D217" s="185"/>
      <c r="E217" s="186"/>
      <c r="F217" s="187"/>
      <c r="G217" s="65"/>
      <c r="H217" s="187"/>
      <c r="I217" s="65"/>
      <c r="J217" s="65"/>
      <c r="K217" s="545"/>
      <c r="L217" s="585"/>
      <c r="M217" s="459"/>
      <c r="N217" s="530"/>
    </row>
    <row r="218" spans="1:14" ht="12" customHeight="1" hidden="1" outlineLevel="1">
      <c r="A218" s="161"/>
      <c r="B218" s="155"/>
      <c r="C218" s="170"/>
      <c r="D218" s="157"/>
      <c r="E218" s="158"/>
      <c r="F218" s="159"/>
      <c r="G218" s="65"/>
      <c r="H218" s="159"/>
      <c r="I218" s="65"/>
      <c r="J218" s="65"/>
      <c r="K218" s="545"/>
      <c r="L218" s="585"/>
      <c r="M218" s="459"/>
      <c r="N218" s="530"/>
    </row>
    <row r="219" spans="1:14" ht="12" customHeight="1" hidden="1" outlineLevel="1">
      <c r="A219" s="161"/>
      <c r="B219" s="155"/>
      <c r="C219" s="170"/>
      <c r="D219" s="157"/>
      <c r="E219" s="158"/>
      <c r="F219" s="159"/>
      <c r="G219" s="65"/>
      <c r="H219" s="159"/>
      <c r="I219" s="65"/>
      <c r="J219" s="65"/>
      <c r="K219" s="545"/>
      <c r="L219" s="585"/>
      <c r="M219" s="459"/>
      <c r="N219" s="530"/>
    </row>
    <row r="220" spans="1:14" ht="12" customHeight="1" hidden="1" outlineLevel="1">
      <c r="A220" s="161"/>
      <c r="B220" s="155"/>
      <c r="C220" s="173"/>
      <c r="D220" s="174"/>
      <c r="E220" s="175"/>
      <c r="F220" s="176"/>
      <c r="G220" s="168"/>
      <c r="H220" s="176"/>
      <c r="I220" s="168"/>
      <c r="J220" s="168"/>
      <c r="K220" s="546"/>
      <c r="L220" s="586"/>
      <c r="M220" s="460"/>
      <c r="N220" s="530"/>
    </row>
    <row r="221" spans="1:14" ht="12" customHeight="1" hidden="1" outlineLevel="1">
      <c r="A221" s="161"/>
      <c r="B221" s="155"/>
      <c r="C221" s="170"/>
      <c r="D221" s="157"/>
      <c r="E221" s="158"/>
      <c r="F221" s="159"/>
      <c r="G221" s="65"/>
      <c r="H221" s="159"/>
      <c r="I221" s="65"/>
      <c r="J221" s="65"/>
      <c r="K221" s="545"/>
      <c r="L221" s="585"/>
      <c r="M221" s="459"/>
      <c r="N221" s="530"/>
    </row>
    <row r="222" spans="1:14" ht="12" customHeight="1" hidden="1" outlineLevel="1">
      <c r="A222" s="171"/>
      <c r="B222" s="172"/>
      <c r="C222" s="180"/>
      <c r="D222" s="181"/>
      <c r="E222" s="182"/>
      <c r="F222" s="183"/>
      <c r="G222" s="168"/>
      <c r="H222" s="183"/>
      <c r="I222" s="168"/>
      <c r="J222" s="168"/>
      <c r="K222" s="546"/>
      <c r="L222" s="586"/>
      <c r="M222" s="460"/>
      <c r="N222" s="530"/>
    </row>
    <row r="223" spans="1:14" ht="12" customHeight="1" hidden="1" outlineLevel="1">
      <c r="A223" s="161"/>
      <c r="B223" s="155"/>
      <c r="C223" s="156"/>
      <c r="D223" s="157"/>
      <c r="E223" s="158"/>
      <c r="F223" s="159"/>
      <c r="G223" s="65"/>
      <c r="H223" s="159"/>
      <c r="I223" s="65"/>
      <c r="J223" s="65"/>
      <c r="K223" s="545"/>
      <c r="L223" s="585"/>
      <c r="M223" s="459"/>
      <c r="N223" s="530"/>
    </row>
    <row r="224" spans="1:14" ht="7.5" customHeight="1" hidden="1" outlineLevel="1">
      <c r="A224" s="161"/>
      <c r="B224" s="155"/>
      <c r="C224" s="170"/>
      <c r="D224" s="157"/>
      <c r="E224" s="158"/>
      <c r="F224" s="159"/>
      <c r="G224" s="65"/>
      <c r="H224" s="159"/>
      <c r="I224" s="65"/>
      <c r="J224" s="65"/>
      <c r="K224" s="545"/>
      <c r="L224" s="585"/>
      <c r="M224" s="459"/>
      <c r="N224" s="530"/>
    </row>
    <row r="225" spans="1:14" ht="12" customHeight="1" hidden="1" outlineLevel="1">
      <c r="A225" s="161"/>
      <c r="B225" s="155"/>
      <c r="C225" s="170"/>
      <c r="D225" s="157"/>
      <c r="E225" s="158"/>
      <c r="F225" s="159"/>
      <c r="G225" s="65"/>
      <c r="H225" s="159"/>
      <c r="I225" s="65"/>
      <c r="J225" s="65"/>
      <c r="K225" s="545"/>
      <c r="L225" s="585"/>
      <c r="M225" s="459"/>
      <c r="N225" s="530"/>
    </row>
    <row r="226" spans="1:14" ht="12" customHeight="1" hidden="1" outlineLevel="1">
      <c r="A226" s="161"/>
      <c r="B226" s="155"/>
      <c r="C226" s="170"/>
      <c r="D226" s="157"/>
      <c r="E226" s="158"/>
      <c r="F226" s="159"/>
      <c r="G226" s="65"/>
      <c r="H226" s="159"/>
      <c r="I226" s="65"/>
      <c r="J226" s="65"/>
      <c r="K226" s="545"/>
      <c r="L226" s="585"/>
      <c r="M226" s="459"/>
      <c r="N226" s="530"/>
    </row>
    <row r="227" spans="1:14" ht="0.75" customHeight="1" hidden="1" outlineLevel="1">
      <c r="A227" s="161"/>
      <c r="B227" s="155"/>
      <c r="C227" s="170"/>
      <c r="D227" s="157"/>
      <c r="E227" s="158"/>
      <c r="F227" s="159"/>
      <c r="G227" s="65"/>
      <c r="H227" s="159"/>
      <c r="I227" s="65"/>
      <c r="J227" s="65"/>
      <c r="K227" s="545"/>
      <c r="L227" s="585"/>
      <c r="M227" s="459"/>
      <c r="N227" s="530"/>
    </row>
    <row r="228" spans="1:14" ht="12" customHeight="1" hidden="1" outlineLevel="1">
      <c r="A228" s="161"/>
      <c r="B228" s="155"/>
      <c r="C228" s="170"/>
      <c r="D228" s="157"/>
      <c r="E228" s="158"/>
      <c r="F228" s="159"/>
      <c r="G228" s="65"/>
      <c r="H228" s="159"/>
      <c r="I228" s="65"/>
      <c r="J228" s="65"/>
      <c r="K228" s="545"/>
      <c r="L228" s="585"/>
      <c r="M228" s="459"/>
      <c r="N228" s="530"/>
    </row>
    <row r="229" spans="1:14" ht="12" customHeight="1" hidden="1" outlineLevel="1">
      <c r="A229" s="161"/>
      <c r="B229" s="155"/>
      <c r="C229" s="170"/>
      <c r="D229" s="157"/>
      <c r="E229" s="158"/>
      <c r="F229" s="159"/>
      <c r="G229" s="65"/>
      <c r="H229" s="159"/>
      <c r="I229" s="65"/>
      <c r="J229" s="65"/>
      <c r="K229" s="545"/>
      <c r="L229" s="585"/>
      <c r="M229" s="459"/>
      <c r="N229" s="530"/>
    </row>
    <row r="230" spans="1:114" s="266" customFormat="1" ht="12" customHeight="1" outlineLevel="1" thickBot="1">
      <c r="A230" s="213"/>
      <c r="B230" s="214"/>
      <c r="C230" s="215">
        <v>637012</v>
      </c>
      <c r="D230" s="216" t="s">
        <v>212</v>
      </c>
      <c r="E230" s="207"/>
      <c r="F230" s="208"/>
      <c r="G230" s="217"/>
      <c r="H230" s="208"/>
      <c r="I230" s="217"/>
      <c r="J230" s="217">
        <v>70</v>
      </c>
      <c r="K230" s="556">
        <v>70</v>
      </c>
      <c r="L230" s="597">
        <v>80</v>
      </c>
      <c r="M230" s="467">
        <v>80</v>
      </c>
      <c r="N230" s="532">
        <v>80</v>
      </c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  <c r="AA230" s="265"/>
      <c r="AB230" s="265"/>
      <c r="AC230" s="265"/>
      <c r="AD230" s="265"/>
      <c r="AE230" s="265"/>
      <c r="AF230" s="265"/>
      <c r="AG230" s="265"/>
      <c r="AH230" s="265"/>
      <c r="AI230" s="265"/>
      <c r="AJ230" s="265"/>
      <c r="AK230" s="265"/>
      <c r="AL230" s="265"/>
      <c r="AM230" s="265"/>
      <c r="AN230" s="265"/>
      <c r="AO230" s="265"/>
      <c r="AP230" s="265"/>
      <c r="AQ230" s="265"/>
      <c r="AR230" s="265"/>
      <c r="AS230" s="265"/>
      <c r="AT230" s="265"/>
      <c r="AU230" s="265"/>
      <c r="AV230" s="265"/>
      <c r="AW230" s="265"/>
      <c r="AX230" s="265"/>
      <c r="AY230" s="265"/>
      <c r="AZ230" s="265"/>
      <c r="BA230" s="265"/>
      <c r="BB230" s="265"/>
      <c r="BC230" s="265"/>
      <c r="BD230" s="265"/>
      <c r="BE230" s="265"/>
      <c r="BF230" s="265"/>
      <c r="BG230" s="265"/>
      <c r="BH230" s="265"/>
      <c r="BI230" s="265"/>
      <c r="BJ230" s="265"/>
      <c r="BK230" s="265"/>
      <c r="BL230" s="265"/>
      <c r="BM230" s="265"/>
      <c r="BN230" s="265"/>
      <c r="BO230" s="265"/>
      <c r="BP230" s="265"/>
      <c r="BQ230" s="265"/>
      <c r="BR230" s="265"/>
      <c r="BS230" s="265"/>
      <c r="BT230" s="265"/>
      <c r="BU230" s="265"/>
      <c r="BV230" s="265"/>
      <c r="BW230" s="265"/>
      <c r="BX230" s="265"/>
      <c r="BY230" s="265"/>
      <c r="BZ230" s="265"/>
      <c r="CA230" s="265"/>
      <c r="CB230" s="265"/>
      <c r="CC230" s="265"/>
      <c r="CD230" s="265"/>
      <c r="CE230" s="265"/>
      <c r="CF230" s="265"/>
      <c r="CG230" s="265"/>
      <c r="CH230" s="265"/>
      <c r="CI230" s="265"/>
      <c r="CJ230" s="265"/>
      <c r="CK230" s="265"/>
      <c r="CL230" s="265"/>
      <c r="CM230" s="265"/>
      <c r="CN230" s="265"/>
      <c r="CO230" s="265"/>
      <c r="CP230" s="265"/>
      <c r="CQ230" s="265"/>
      <c r="CR230" s="265"/>
      <c r="CS230" s="265"/>
      <c r="CT230" s="265"/>
      <c r="CU230" s="265"/>
      <c r="CV230" s="265"/>
      <c r="CW230" s="265"/>
      <c r="CX230" s="265"/>
      <c r="CY230" s="265"/>
      <c r="CZ230" s="265"/>
      <c r="DA230" s="265"/>
      <c r="DB230" s="265"/>
      <c r="DC230" s="265"/>
      <c r="DD230" s="265"/>
      <c r="DE230" s="265"/>
      <c r="DF230" s="265"/>
      <c r="DG230" s="265"/>
      <c r="DH230" s="265"/>
      <c r="DI230" s="265"/>
      <c r="DJ230" s="265"/>
    </row>
    <row r="231" spans="1:114" s="266" customFormat="1" ht="12" customHeight="1" outlineLevel="1" thickBot="1">
      <c r="A231" s="640" t="s">
        <v>154</v>
      </c>
      <c r="B231" s="641"/>
      <c r="C231" s="642"/>
      <c r="D231" s="643"/>
      <c r="E231" s="644"/>
      <c r="F231" s="644"/>
      <c r="G231" s="645">
        <f>G232</f>
        <v>0</v>
      </c>
      <c r="H231" s="646"/>
      <c r="I231" s="645">
        <f>I232</f>
        <v>100</v>
      </c>
      <c r="J231" s="647">
        <f>J232</f>
        <v>0</v>
      </c>
      <c r="K231" s="647">
        <v>0</v>
      </c>
      <c r="L231" s="647">
        <v>0</v>
      </c>
      <c r="M231" s="647">
        <f>M232</f>
        <v>0</v>
      </c>
      <c r="N231" s="648">
        <v>0</v>
      </c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  <c r="AJ231" s="265"/>
      <c r="AK231" s="265"/>
      <c r="AL231" s="265"/>
      <c r="AM231" s="265"/>
      <c r="AN231" s="265"/>
      <c r="AO231" s="265"/>
      <c r="AP231" s="265"/>
      <c r="AQ231" s="265"/>
      <c r="AR231" s="265"/>
      <c r="AS231" s="265"/>
      <c r="AT231" s="265"/>
      <c r="AU231" s="265"/>
      <c r="AV231" s="265"/>
      <c r="AW231" s="265"/>
      <c r="AX231" s="265"/>
      <c r="AY231" s="265"/>
      <c r="AZ231" s="265"/>
      <c r="BA231" s="265"/>
      <c r="BB231" s="265"/>
      <c r="BC231" s="265"/>
      <c r="BD231" s="265"/>
      <c r="BE231" s="265"/>
      <c r="BF231" s="265"/>
      <c r="BG231" s="265"/>
      <c r="BH231" s="265"/>
      <c r="BI231" s="265"/>
      <c r="BJ231" s="265"/>
      <c r="BK231" s="265"/>
      <c r="BL231" s="265"/>
      <c r="BM231" s="265"/>
      <c r="BN231" s="265"/>
      <c r="BO231" s="265"/>
      <c r="BP231" s="265"/>
      <c r="BQ231" s="265"/>
      <c r="BR231" s="265"/>
      <c r="BS231" s="265"/>
      <c r="BT231" s="265"/>
      <c r="BU231" s="265"/>
      <c r="BV231" s="265"/>
      <c r="BW231" s="265"/>
      <c r="BX231" s="265"/>
      <c r="BY231" s="265"/>
      <c r="BZ231" s="265"/>
      <c r="CA231" s="265"/>
      <c r="CB231" s="265"/>
      <c r="CC231" s="265"/>
      <c r="CD231" s="265"/>
      <c r="CE231" s="265"/>
      <c r="CF231" s="265"/>
      <c r="CG231" s="265"/>
      <c r="CH231" s="265"/>
      <c r="CI231" s="265"/>
      <c r="CJ231" s="265"/>
      <c r="CK231" s="265"/>
      <c r="CL231" s="265"/>
      <c r="CM231" s="265"/>
      <c r="CN231" s="265"/>
      <c r="CO231" s="265"/>
      <c r="CP231" s="265"/>
      <c r="CQ231" s="265"/>
      <c r="CR231" s="265"/>
      <c r="CS231" s="265"/>
      <c r="CT231" s="265"/>
      <c r="CU231" s="265"/>
      <c r="CV231" s="265"/>
      <c r="CW231" s="265"/>
      <c r="CX231" s="265"/>
      <c r="CY231" s="265"/>
      <c r="CZ231" s="265"/>
      <c r="DA231" s="265"/>
      <c r="DB231" s="265"/>
      <c r="DC231" s="265"/>
      <c r="DD231" s="265"/>
      <c r="DE231" s="265"/>
      <c r="DF231" s="265"/>
      <c r="DG231" s="265"/>
      <c r="DH231" s="265"/>
      <c r="DI231" s="265"/>
      <c r="DJ231" s="265"/>
    </row>
    <row r="232" spans="1:14" ht="12" customHeight="1" outlineLevel="1">
      <c r="A232" s="267"/>
      <c r="B232" s="268"/>
      <c r="C232" s="149">
        <v>633</v>
      </c>
      <c r="D232" s="259" t="s">
        <v>93</v>
      </c>
      <c r="E232" s="269"/>
      <c r="F232" s="269"/>
      <c r="G232" s="270">
        <f>G233</f>
        <v>0</v>
      </c>
      <c r="H232" s="269"/>
      <c r="I232" s="271">
        <f>I233</f>
        <v>100</v>
      </c>
      <c r="J232" s="539">
        <f>J233</f>
        <v>0</v>
      </c>
      <c r="K232" s="563">
        <v>0</v>
      </c>
      <c r="L232" s="604">
        <v>0</v>
      </c>
      <c r="M232" s="539">
        <v>0</v>
      </c>
      <c r="N232" s="530">
        <v>0</v>
      </c>
    </row>
    <row r="233" spans="1:14" ht="12" customHeight="1" outlineLevel="1" thickBot="1">
      <c r="A233" s="161" t="s">
        <v>70</v>
      </c>
      <c r="B233" s="214" t="s">
        <v>22</v>
      </c>
      <c r="C233" s="215">
        <v>633006</v>
      </c>
      <c r="D233" s="216" t="s">
        <v>130</v>
      </c>
      <c r="E233" s="207"/>
      <c r="F233" s="208"/>
      <c r="G233" s="217">
        <v>0</v>
      </c>
      <c r="H233" s="208"/>
      <c r="I233" s="467">
        <v>100</v>
      </c>
      <c r="J233" s="540">
        <v>0</v>
      </c>
      <c r="K233" s="564">
        <v>0</v>
      </c>
      <c r="L233" s="605">
        <v>0</v>
      </c>
      <c r="M233" s="540">
        <v>0</v>
      </c>
      <c r="N233" s="530">
        <v>0</v>
      </c>
    </row>
    <row r="234" spans="1:14" ht="12" customHeight="1" outlineLevel="1" thickBot="1">
      <c r="A234" s="618" t="s">
        <v>155</v>
      </c>
      <c r="B234" s="619"/>
      <c r="C234" s="620"/>
      <c r="D234" s="621"/>
      <c r="E234" s="622"/>
      <c r="F234" s="623"/>
      <c r="G234" s="624">
        <f>G235+G237+G239+G241</f>
        <v>700</v>
      </c>
      <c r="H234" s="623"/>
      <c r="I234" s="624">
        <f>I235+I237+I239+I241+I254</f>
        <v>800</v>
      </c>
      <c r="J234" s="649">
        <f>J235+J237+J239+J241+J254</f>
        <v>800</v>
      </c>
      <c r="K234" s="649">
        <f>K235+K237+K239+K241+K254</f>
        <v>800</v>
      </c>
      <c r="L234" s="650">
        <f>L235+L237+L239+L254</f>
        <v>750</v>
      </c>
      <c r="M234" s="838">
        <f>M235+M237+M239+M241+M254</f>
        <v>750</v>
      </c>
      <c r="N234" s="832">
        <v>750</v>
      </c>
    </row>
    <row r="235" spans="1:14" ht="12" customHeight="1">
      <c r="A235" s="211"/>
      <c r="B235" s="148"/>
      <c r="C235" s="149">
        <v>632</v>
      </c>
      <c r="D235" s="150" t="s">
        <v>89</v>
      </c>
      <c r="E235" s="151"/>
      <c r="F235" s="152"/>
      <c r="G235" s="153">
        <f>G236</f>
        <v>400</v>
      </c>
      <c r="H235" s="152"/>
      <c r="I235" s="153">
        <f>I236</f>
        <v>400</v>
      </c>
      <c r="J235" s="153">
        <f>J236</f>
        <v>400</v>
      </c>
      <c r="K235" s="543">
        <f>K236</f>
        <v>400</v>
      </c>
      <c r="L235" s="583">
        <v>400</v>
      </c>
      <c r="M235" s="458">
        <f>M236</f>
        <v>400</v>
      </c>
      <c r="N235" s="504">
        <v>400</v>
      </c>
    </row>
    <row r="236" spans="1:14" ht="12" customHeight="1">
      <c r="A236" s="161" t="s">
        <v>70</v>
      </c>
      <c r="B236" s="155" t="s">
        <v>22</v>
      </c>
      <c r="C236" s="156">
        <v>632001</v>
      </c>
      <c r="D236" s="157" t="s">
        <v>156</v>
      </c>
      <c r="E236" s="158"/>
      <c r="F236" s="159"/>
      <c r="G236" s="65">
        <v>400</v>
      </c>
      <c r="H236" s="159"/>
      <c r="I236" s="65">
        <v>400</v>
      </c>
      <c r="J236" s="65">
        <v>400</v>
      </c>
      <c r="K236" s="545">
        <v>400</v>
      </c>
      <c r="L236" s="585">
        <v>400</v>
      </c>
      <c r="M236" s="459">
        <v>400</v>
      </c>
      <c r="N236" s="530">
        <v>400</v>
      </c>
    </row>
    <row r="237" spans="1:14" ht="12" customHeight="1" outlineLevel="1">
      <c r="A237" s="161"/>
      <c r="B237" s="155"/>
      <c r="C237" s="257">
        <v>633</v>
      </c>
      <c r="D237" s="188" t="s">
        <v>93</v>
      </c>
      <c r="E237" s="189"/>
      <c r="F237" s="190"/>
      <c r="G237" s="205">
        <f>G238</f>
        <v>0</v>
      </c>
      <c r="H237" s="190"/>
      <c r="I237" s="205">
        <f>I238</f>
        <v>0</v>
      </c>
      <c r="J237" s="205">
        <f>J238</f>
        <v>50</v>
      </c>
      <c r="K237" s="551">
        <v>50</v>
      </c>
      <c r="L237" s="591">
        <v>0</v>
      </c>
      <c r="M237" s="463">
        <v>0</v>
      </c>
      <c r="N237" s="530">
        <v>0</v>
      </c>
    </row>
    <row r="238" spans="1:14" ht="12" customHeight="1" outlineLevel="1">
      <c r="A238" s="161" t="s">
        <v>70</v>
      </c>
      <c r="B238" s="155" t="s">
        <v>22</v>
      </c>
      <c r="C238" s="170">
        <v>633006</v>
      </c>
      <c r="D238" s="157" t="s">
        <v>130</v>
      </c>
      <c r="E238" s="158"/>
      <c r="F238" s="159"/>
      <c r="G238" s="65">
        <v>0</v>
      </c>
      <c r="H238" s="159"/>
      <c r="I238" s="65">
        <v>0</v>
      </c>
      <c r="J238" s="65">
        <v>50</v>
      </c>
      <c r="K238" s="545">
        <v>50</v>
      </c>
      <c r="L238" s="585">
        <v>0</v>
      </c>
      <c r="M238" s="459">
        <v>0</v>
      </c>
      <c r="N238" s="530">
        <v>0</v>
      </c>
    </row>
    <row r="239" spans="1:32" ht="15" customHeight="1" thickBot="1">
      <c r="A239" s="161"/>
      <c r="B239" s="155"/>
      <c r="C239" s="173">
        <v>635</v>
      </c>
      <c r="D239" s="174" t="s">
        <v>104</v>
      </c>
      <c r="E239" s="175"/>
      <c r="F239" s="176"/>
      <c r="G239" s="168">
        <f>G240</f>
        <v>300</v>
      </c>
      <c r="H239" s="176"/>
      <c r="I239" s="168">
        <f>I240</f>
        <v>300</v>
      </c>
      <c r="J239" s="168">
        <f>J240</f>
        <v>250</v>
      </c>
      <c r="K239" s="546">
        <f>K240</f>
        <v>250</v>
      </c>
      <c r="L239" s="586">
        <f>L253</f>
        <v>250</v>
      </c>
      <c r="M239" s="460">
        <f>M240</f>
        <v>250</v>
      </c>
      <c r="N239" s="504">
        <v>250</v>
      </c>
      <c r="V239"/>
      <c r="W239"/>
      <c r="X239"/>
      <c r="Y239"/>
      <c r="Z239"/>
      <c r="AA239"/>
      <c r="AB239"/>
      <c r="AC239"/>
      <c r="AD239"/>
      <c r="AE239"/>
      <c r="AF239"/>
    </row>
    <row r="240" spans="1:32" ht="20.25" customHeight="1" hidden="1" outlineLevel="1">
      <c r="A240" s="161" t="s">
        <v>70</v>
      </c>
      <c r="B240" s="155" t="s">
        <v>22</v>
      </c>
      <c r="C240" s="170">
        <v>635006</v>
      </c>
      <c r="D240" s="157" t="s">
        <v>106</v>
      </c>
      <c r="E240" s="158"/>
      <c r="F240" s="159"/>
      <c r="G240" s="65">
        <v>300</v>
      </c>
      <c r="H240" s="159"/>
      <c r="I240" s="65">
        <v>300</v>
      </c>
      <c r="J240" s="65">
        <v>250</v>
      </c>
      <c r="K240" s="545">
        <v>250</v>
      </c>
      <c r="L240" s="585"/>
      <c r="M240" s="459">
        <v>250</v>
      </c>
      <c r="N240" s="530"/>
      <c r="V240"/>
      <c r="W240"/>
      <c r="X240"/>
      <c r="Y240"/>
      <c r="Z240"/>
      <c r="AA240"/>
      <c r="AB240"/>
      <c r="AC240"/>
      <c r="AD240"/>
      <c r="AE240"/>
      <c r="AF240"/>
    </row>
    <row r="241" spans="1:32" ht="12" customHeight="1" hidden="1" outlineLevel="1">
      <c r="A241" s="171"/>
      <c r="B241" s="172"/>
      <c r="C241" s="180"/>
      <c r="D241" s="181"/>
      <c r="E241" s="182"/>
      <c r="F241" s="183"/>
      <c r="G241" s="168"/>
      <c r="H241" s="183"/>
      <c r="I241" s="168"/>
      <c r="J241" s="168"/>
      <c r="K241" s="546"/>
      <c r="L241" s="586"/>
      <c r="M241" s="460"/>
      <c r="N241" s="530"/>
      <c r="V241"/>
      <c r="W241"/>
      <c r="X241"/>
      <c r="Y241"/>
      <c r="Z241"/>
      <c r="AA241"/>
      <c r="AB241"/>
      <c r="AC241"/>
      <c r="AD241"/>
      <c r="AE241"/>
      <c r="AF241"/>
    </row>
    <row r="242" spans="1:32" ht="12" customHeight="1" hidden="1" outlineLevel="1">
      <c r="A242" s="213"/>
      <c r="B242" s="214"/>
      <c r="C242" s="215"/>
      <c r="D242" s="216"/>
      <c r="E242" s="207"/>
      <c r="F242" s="208"/>
      <c r="G242" s="217"/>
      <c r="H242" s="208"/>
      <c r="I242" s="217"/>
      <c r="J242" s="217"/>
      <c r="K242" s="556"/>
      <c r="L242" s="597"/>
      <c r="M242" s="467"/>
      <c r="N242" s="530"/>
      <c r="V242"/>
      <c r="W242"/>
      <c r="X242"/>
      <c r="Y242"/>
      <c r="Z242"/>
      <c r="AA242"/>
      <c r="AB242"/>
      <c r="AC242"/>
      <c r="AD242"/>
      <c r="AE242"/>
      <c r="AF242"/>
    </row>
    <row r="243" spans="1:32" ht="12" customHeight="1" hidden="1" outlineLevel="1">
      <c r="A243" s="209"/>
      <c r="B243" s="210"/>
      <c r="C243" s="272"/>
      <c r="D243" s="234"/>
      <c r="E243" s="235"/>
      <c r="F243" s="236"/>
      <c r="G243" s="225"/>
      <c r="H243" s="236"/>
      <c r="I243" s="225"/>
      <c r="J243" s="225"/>
      <c r="K243" s="554"/>
      <c r="L243" s="595"/>
      <c r="M243" s="465"/>
      <c r="N243" s="530"/>
      <c r="V243"/>
      <c r="W243"/>
      <c r="X243"/>
      <c r="Y243"/>
      <c r="Z243"/>
      <c r="AA243"/>
      <c r="AB243"/>
      <c r="AC243"/>
      <c r="AD243"/>
      <c r="AE243"/>
      <c r="AF243"/>
    </row>
    <row r="244" spans="1:32" ht="12" customHeight="1" hidden="1">
      <c r="A244" s="211"/>
      <c r="B244" s="148"/>
      <c r="C244" s="149"/>
      <c r="D244" s="150"/>
      <c r="E244" s="151"/>
      <c r="F244" s="152"/>
      <c r="G244" s="153"/>
      <c r="H244" s="152"/>
      <c r="I244" s="153"/>
      <c r="J244" s="153"/>
      <c r="K244" s="543"/>
      <c r="L244" s="583"/>
      <c r="M244" s="458"/>
      <c r="N244" s="530"/>
      <c r="V244"/>
      <c r="W244"/>
      <c r="X244"/>
      <c r="Y244"/>
      <c r="Z244"/>
      <c r="AA244"/>
      <c r="AB244"/>
      <c r="AC244"/>
      <c r="AD244"/>
      <c r="AE244"/>
      <c r="AF244"/>
    </row>
    <row r="245" spans="1:32" ht="12" customHeight="1" hidden="1">
      <c r="A245" s="161"/>
      <c r="B245" s="155"/>
      <c r="C245" s="156"/>
      <c r="D245" s="185"/>
      <c r="E245" s="186"/>
      <c r="F245" s="187"/>
      <c r="G245" s="65"/>
      <c r="H245" s="187"/>
      <c r="I245" s="65"/>
      <c r="J245" s="65"/>
      <c r="K245" s="545"/>
      <c r="L245" s="585"/>
      <c r="M245" s="459"/>
      <c r="N245" s="530"/>
      <c r="V245"/>
      <c r="W245"/>
      <c r="X245"/>
      <c r="Y245"/>
      <c r="Z245"/>
      <c r="AA245"/>
      <c r="AB245"/>
      <c r="AC245"/>
      <c r="AD245"/>
      <c r="AE245"/>
      <c r="AF245"/>
    </row>
    <row r="246" spans="1:32" ht="12" customHeight="1" hidden="1" outlineLevel="1">
      <c r="A246" s="161"/>
      <c r="B246" s="155"/>
      <c r="C246" s="170"/>
      <c r="D246" s="185"/>
      <c r="E246" s="186"/>
      <c r="F246" s="187"/>
      <c r="G246" s="65"/>
      <c r="H246" s="187"/>
      <c r="I246" s="65"/>
      <c r="J246" s="65"/>
      <c r="K246" s="545"/>
      <c r="L246" s="585"/>
      <c r="M246" s="459"/>
      <c r="N246" s="530"/>
      <c r="V246"/>
      <c r="W246"/>
      <c r="X246"/>
      <c r="Y246"/>
      <c r="Z246"/>
      <c r="AA246"/>
      <c r="AB246"/>
      <c r="AC246"/>
      <c r="AD246"/>
      <c r="AE246"/>
      <c r="AF246"/>
    </row>
    <row r="247" spans="1:32" ht="12" customHeight="1" hidden="1" outlineLevel="1">
      <c r="A247" s="161"/>
      <c r="B247" s="155"/>
      <c r="C247" s="173"/>
      <c r="D247" s="174"/>
      <c r="E247" s="175"/>
      <c r="F247" s="176"/>
      <c r="G247" s="168"/>
      <c r="H247" s="176"/>
      <c r="I247" s="168"/>
      <c r="J247" s="168"/>
      <c r="K247" s="546"/>
      <c r="L247" s="586"/>
      <c r="M247" s="460"/>
      <c r="N247" s="530"/>
      <c r="V247"/>
      <c r="W247"/>
      <c r="X247"/>
      <c r="Y247"/>
      <c r="Z247"/>
      <c r="AA247"/>
      <c r="AB247"/>
      <c r="AC247"/>
      <c r="AD247"/>
      <c r="AE247"/>
      <c r="AF247"/>
    </row>
    <row r="248" spans="1:32" ht="12" customHeight="1" hidden="1" outlineLevel="1">
      <c r="A248" s="161"/>
      <c r="B248" s="155"/>
      <c r="C248" s="170"/>
      <c r="D248" s="157"/>
      <c r="E248" s="158"/>
      <c r="F248" s="159"/>
      <c r="G248" s="65"/>
      <c r="H248" s="159"/>
      <c r="I248" s="65"/>
      <c r="J248" s="65"/>
      <c r="K248" s="545"/>
      <c r="L248" s="585"/>
      <c r="M248" s="459"/>
      <c r="N248" s="530"/>
      <c r="V248"/>
      <c r="W248"/>
      <c r="X248"/>
      <c r="Y248"/>
      <c r="Z248"/>
      <c r="AA248"/>
      <c r="AB248"/>
      <c r="AC248"/>
      <c r="AD248"/>
      <c r="AE248"/>
      <c r="AF248"/>
    </row>
    <row r="249" spans="1:32" ht="12" customHeight="1" hidden="1" outlineLevel="1">
      <c r="A249" s="213"/>
      <c r="B249" s="214"/>
      <c r="C249" s="215"/>
      <c r="D249" s="216"/>
      <c r="E249" s="207"/>
      <c r="F249" s="208"/>
      <c r="G249" s="217"/>
      <c r="H249" s="208"/>
      <c r="I249" s="217"/>
      <c r="J249" s="217"/>
      <c r="K249" s="556"/>
      <c r="L249" s="597"/>
      <c r="M249" s="467"/>
      <c r="N249" s="530"/>
      <c r="V249"/>
      <c r="W249"/>
      <c r="X249"/>
      <c r="Y249"/>
      <c r="Z249"/>
      <c r="AA249"/>
      <c r="AB249"/>
      <c r="AC249"/>
      <c r="AD249"/>
      <c r="AE249"/>
      <c r="AF249"/>
    </row>
    <row r="250" spans="1:32" ht="12" customHeight="1" hidden="1" outlineLevel="1">
      <c r="A250" s="209"/>
      <c r="B250" s="210"/>
      <c r="C250" s="273"/>
      <c r="D250" s="234"/>
      <c r="E250" s="235"/>
      <c r="F250" s="236"/>
      <c r="G250" s="146"/>
      <c r="H250" s="236"/>
      <c r="I250" s="146"/>
      <c r="J250" s="146"/>
      <c r="K250" s="542"/>
      <c r="L250" s="592"/>
      <c r="M250" s="457"/>
      <c r="N250" s="530"/>
      <c r="V250"/>
      <c r="W250"/>
      <c r="X250"/>
      <c r="Y250"/>
      <c r="Z250"/>
      <c r="AA250"/>
      <c r="AB250"/>
      <c r="AC250"/>
      <c r="AD250"/>
      <c r="AE250"/>
      <c r="AF250"/>
    </row>
    <row r="251" spans="1:32" ht="12" customHeight="1" hidden="1">
      <c r="A251" s="211"/>
      <c r="B251" s="148"/>
      <c r="C251" s="149"/>
      <c r="D251" s="150"/>
      <c r="E251" s="151"/>
      <c r="F251" s="152"/>
      <c r="G251" s="153"/>
      <c r="H251" s="152"/>
      <c r="I251" s="153"/>
      <c r="J251" s="153"/>
      <c r="K251" s="543"/>
      <c r="L251" s="583"/>
      <c r="M251" s="458"/>
      <c r="N251" s="530"/>
      <c r="V251"/>
      <c r="W251"/>
      <c r="X251"/>
      <c r="Y251"/>
      <c r="Z251"/>
      <c r="AA251"/>
      <c r="AB251"/>
      <c r="AC251"/>
      <c r="AD251"/>
      <c r="AE251"/>
      <c r="AF251"/>
    </row>
    <row r="252" spans="1:32" ht="12" customHeight="1" hidden="1">
      <c r="A252" s="213"/>
      <c r="B252" s="214"/>
      <c r="C252" s="274"/>
      <c r="D252" s="216"/>
      <c r="E252" s="207"/>
      <c r="F252" s="208"/>
      <c r="G252" s="217"/>
      <c r="H252" s="208"/>
      <c r="I252" s="217"/>
      <c r="J252" s="217"/>
      <c r="K252" s="556"/>
      <c r="L252" s="597"/>
      <c r="M252" s="467"/>
      <c r="N252" s="530"/>
      <c r="V252"/>
      <c r="W252"/>
      <c r="X252"/>
      <c r="Y252"/>
      <c r="Z252"/>
      <c r="AA252"/>
      <c r="AB252"/>
      <c r="AC252"/>
      <c r="AD252"/>
      <c r="AE252"/>
      <c r="AF252"/>
    </row>
    <row r="253" spans="1:32" ht="12" customHeight="1" outlineLevel="1" thickBot="1">
      <c r="A253" s="449"/>
      <c r="B253" s="450"/>
      <c r="C253" s="451">
        <v>635006</v>
      </c>
      <c r="D253" s="452" t="s">
        <v>106</v>
      </c>
      <c r="E253" s="453"/>
      <c r="F253" s="454"/>
      <c r="G253" s="455">
        <v>300</v>
      </c>
      <c r="H253" s="454"/>
      <c r="I253" s="455">
        <v>300</v>
      </c>
      <c r="J253" s="455">
        <v>250</v>
      </c>
      <c r="K253" s="455">
        <v>250</v>
      </c>
      <c r="L253" s="606">
        <v>250</v>
      </c>
      <c r="M253" s="473">
        <v>250</v>
      </c>
      <c r="N253" s="530">
        <v>250</v>
      </c>
      <c r="V253"/>
      <c r="W253"/>
      <c r="X253"/>
      <c r="Y253"/>
      <c r="Z253"/>
      <c r="AA253"/>
      <c r="AB253"/>
      <c r="AC253"/>
      <c r="AD253"/>
      <c r="AE253"/>
      <c r="AF253"/>
    </row>
    <row r="254" spans="1:32" ht="15" customHeight="1" outlineLevel="1">
      <c r="A254" s="237"/>
      <c r="B254" s="238"/>
      <c r="C254" s="173">
        <v>637</v>
      </c>
      <c r="D254" s="174" t="s">
        <v>108</v>
      </c>
      <c r="E254" s="151"/>
      <c r="F254" s="152"/>
      <c r="G254" s="153">
        <v>0</v>
      </c>
      <c r="H254" s="152"/>
      <c r="I254" s="153">
        <f>I255</f>
        <v>100</v>
      </c>
      <c r="J254" s="153">
        <f>J255</f>
        <v>100</v>
      </c>
      <c r="K254" s="543">
        <f>K255</f>
        <v>100</v>
      </c>
      <c r="L254" s="583">
        <f>L255</f>
        <v>100</v>
      </c>
      <c r="M254" s="458">
        <f>M255</f>
        <v>100</v>
      </c>
      <c r="N254" s="504">
        <v>100</v>
      </c>
      <c r="V254"/>
      <c r="W254"/>
      <c r="X254"/>
      <c r="Y254"/>
      <c r="Z254"/>
      <c r="AA254"/>
      <c r="AB254"/>
      <c r="AC254"/>
      <c r="AD254"/>
      <c r="AE254"/>
      <c r="AF254"/>
    </row>
    <row r="255" spans="1:32" ht="12" customHeight="1" outlineLevel="1" thickBot="1">
      <c r="A255" s="213"/>
      <c r="B255" s="155" t="s">
        <v>22</v>
      </c>
      <c r="C255" s="170">
        <v>637004</v>
      </c>
      <c r="D255" s="157" t="s">
        <v>114</v>
      </c>
      <c r="E255" s="207"/>
      <c r="F255" s="208"/>
      <c r="G255" s="217">
        <v>0</v>
      </c>
      <c r="H255" s="208"/>
      <c r="I255" s="217">
        <v>100</v>
      </c>
      <c r="J255" s="217">
        <v>100</v>
      </c>
      <c r="K255" s="556">
        <v>100</v>
      </c>
      <c r="L255" s="597">
        <v>100</v>
      </c>
      <c r="M255" s="467">
        <v>100</v>
      </c>
      <c r="N255" s="530">
        <v>100</v>
      </c>
      <c r="V255"/>
      <c r="W255"/>
      <c r="X255"/>
      <c r="Y255"/>
      <c r="Z255"/>
      <c r="AA255"/>
      <c r="AB255"/>
      <c r="AC255"/>
      <c r="AD255"/>
      <c r="AE255"/>
      <c r="AF255"/>
    </row>
    <row r="256" spans="1:32" ht="12" customHeight="1" outlineLevel="1" thickBot="1">
      <c r="A256" s="618" t="s">
        <v>157</v>
      </c>
      <c r="B256" s="619"/>
      <c r="C256" s="651"/>
      <c r="D256" s="652"/>
      <c r="E256" s="653"/>
      <c r="F256" s="654"/>
      <c r="G256" s="624">
        <f>G257+G259</f>
        <v>80</v>
      </c>
      <c r="H256" s="654"/>
      <c r="I256" s="624">
        <f>I257+I259</f>
        <v>80</v>
      </c>
      <c r="J256" s="624">
        <f>J257+J259</f>
        <v>0</v>
      </c>
      <c r="K256" s="624">
        <f>K257+K259</f>
        <v>0</v>
      </c>
      <c r="L256" s="625">
        <v>0</v>
      </c>
      <c r="M256" s="625">
        <f>M257+M259</f>
        <v>0</v>
      </c>
      <c r="N256" s="617">
        <v>0</v>
      </c>
      <c r="V256"/>
      <c r="W256"/>
      <c r="X256"/>
      <c r="Y256"/>
      <c r="Z256"/>
      <c r="AA256"/>
      <c r="AB256"/>
      <c r="AC256"/>
      <c r="AD256"/>
      <c r="AE256"/>
      <c r="AF256"/>
    </row>
    <row r="257" spans="1:32" ht="12" customHeight="1" outlineLevel="1">
      <c r="A257" s="237"/>
      <c r="B257" s="238"/>
      <c r="C257" s="275">
        <v>633</v>
      </c>
      <c r="D257" s="276" t="s">
        <v>93</v>
      </c>
      <c r="E257" s="277"/>
      <c r="F257" s="278"/>
      <c r="G257" s="279">
        <f>G258</f>
        <v>80</v>
      </c>
      <c r="H257" s="278"/>
      <c r="I257" s="279">
        <f>I258</f>
        <v>80</v>
      </c>
      <c r="J257" s="279">
        <f>J258</f>
        <v>0</v>
      </c>
      <c r="K257" s="565">
        <v>0</v>
      </c>
      <c r="L257" s="607">
        <v>0</v>
      </c>
      <c r="M257" s="474">
        <v>0</v>
      </c>
      <c r="N257" s="530">
        <v>0</v>
      </c>
      <c r="V257"/>
      <c r="W257"/>
      <c r="X257"/>
      <c r="Y257"/>
      <c r="Z257"/>
      <c r="AA257"/>
      <c r="AB257"/>
      <c r="AC257"/>
      <c r="AD257"/>
      <c r="AE257"/>
      <c r="AF257"/>
    </row>
    <row r="258" spans="1:32" ht="12" customHeight="1" hidden="1" outlineLevel="1">
      <c r="A258" s="161" t="s">
        <v>70</v>
      </c>
      <c r="B258" s="155" t="s">
        <v>22</v>
      </c>
      <c r="C258" s="170">
        <v>633009</v>
      </c>
      <c r="D258" s="157" t="s">
        <v>158</v>
      </c>
      <c r="E258" s="158"/>
      <c r="F258" s="159"/>
      <c r="G258" s="65">
        <v>80</v>
      </c>
      <c r="H258" s="159"/>
      <c r="I258" s="65">
        <v>80</v>
      </c>
      <c r="J258" s="65">
        <v>0</v>
      </c>
      <c r="K258" s="545">
        <v>0</v>
      </c>
      <c r="L258" s="585"/>
      <c r="M258" s="459">
        <v>0</v>
      </c>
      <c r="N258" s="530"/>
      <c r="V258"/>
      <c r="W258"/>
      <c r="X258"/>
      <c r="Y258"/>
      <c r="Z258"/>
      <c r="AA258"/>
      <c r="AB258"/>
      <c r="AC258"/>
      <c r="AD258"/>
      <c r="AE258"/>
      <c r="AF258"/>
    </row>
    <row r="259" spans="1:32" ht="12" customHeight="1" hidden="1" outlineLevel="1">
      <c r="A259" s="171"/>
      <c r="B259" s="172"/>
      <c r="C259" s="180">
        <v>637</v>
      </c>
      <c r="D259" s="181" t="s">
        <v>108</v>
      </c>
      <c r="E259" s="182"/>
      <c r="F259" s="183"/>
      <c r="G259" s="168">
        <f>G260</f>
        <v>0</v>
      </c>
      <c r="H259" s="183"/>
      <c r="I259" s="168">
        <f>I260</f>
        <v>0</v>
      </c>
      <c r="J259" s="168">
        <f>J260</f>
        <v>0</v>
      </c>
      <c r="K259" s="546"/>
      <c r="L259" s="586"/>
      <c r="M259" s="460">
        <f>M260</f>
        <v>0</v>
      </c>
      <c r="N259" s="530"/>
      <c r="V259"/>
      <c r="W259"/>
      <c r="X259"/>
      <c r="Y259"/>
      <c r="Z259"/>
      <c r="AA259"/>
      <c r="AB259"/>
      <c r="AC259"/>
      <c r="AD259"/>
      <c r="AE259"/>
      <c r="AF259"/>
    </row>
    <row r="260" spans="1:32" ht="12" customHeight="1" outlineLevel="1" thickBot="1">
      <c r="A260" s="213" t="s">
        <v>70</v>
      </c>
      <c r="B260" s="214" t="s">
        <v>22</v>
      </c>
      <c r="C260" s="215">
        <v>637027</v>
      </c>
      <c r="D260" s="216" t="s">
        <v>125</v>
      </c>
      <c r="E260" s="207"/>
      <c r="F260" s="208"/>
      <c r="G260" s="217">
        <v>0</v>
      </c>
      <c r="H260" s="208"/>
      <c r="I260" s="217">
        <v>0</v>
      </c>
      <c r="J260" s="217">
        <v>0</v>
      </c>
      <c r="K260" s="556">
        <v>0</v>
      </c>
      <c r="L260" s="597">
        <v>0</v>
      </c>
      <c r="M260" s="467">
        <v>0</v>
      </c>
      <c r="N260" s="530">
        <v>0</v>
      </c>
      <c r="V260"/>
      <c r="W260"/>
      <c r="X260"/>
      <c r="Y260"/>
      <c r="Z260"/>
      <c r="AA260"/>
      <c r="AB260"/>
      <c r="AC260"/>
      <c r="AD260"/>
      <c r="AE260"/>
      <c r="AF260"/>
    </row>
    <row r="261" spans="1:32" ht="12" customHeight="1" outlineLevel="1" thickBot="1">
      <c r="A261" s="618" t="s">
        <v>159</v>
      </c>
      <c r="B261" s="619"/>
      <c r="C261" s="651"/>
      <c r="D261" s="652"/>
      <c r="E261" s="653"/>
      <c r="F261" s="654"/>
      <c r="G261" s="624">
        <f>G262+G264+G266+G268</f>
        <v>550</v>
      </c>
      <c r="H261" s="654"/>
      <c r="I261" s="624">
        <f>I262+I264+I266+I268</f>
        <v>550</v>
      </c>
      <c r="J261" s="624">
        <f>J262+J264+J266+J268</f>
        <v>150</v>
      </c>
      <c r="K261" s="624">
        <f>K262+K264+K266+K268</f>
        <v>0</v>
      </c>
      <c r="L261" s="625">
        <v>0</v>
      </c>
      <c r="M261" s="625">
        <v>0</v>
      </c>
      <c r="N261" s="617">
        <v>0</v>
      </c>
      <c r="V261"/>
      <c r="W261"/>
      <c r="X261"/>
      <c r="Y261"/>
      <c r="Z261"/>
      <c r="AA261"/>
      <c r="AB261"/>
      <c r="AC261"/>
      <c r="AD261"/>
      <c r="AE261"/>
      <c r="AF261"/>
    </row>
    <row r="262" spans="1:32" ht="12" customHeight="1" hidden="1">
      <c r="A262" s="211"/>
      <c r="B262" s="148"/>
      <c r="C262" s="149"/>
      <c r="D262" s="150"/>
      <c r="E262" s="151"/>
      <c r="F262" s="152"/>
      <c r="G262" s="153"/>
      <c r="H262" s="152"/>
      <c r="I262" s="153"/>
      <c r="J262" s="153"/>
      <c r="K262" s="543"/>
      <c r="L262" s="583"/>
      <c r="M262" s="458"/>
      <c r="N262" s="530"/>
      <c r="V262"/>
      <c r="W262"/>
      <c r="X262"/>
      <c r="Y262"/>
      <c r="Z262"/>
      <c r="AA262"/>
      <c r="AB262"/>
      <c r="AC262"/>
      <c r="AD262"/>
      <c r="AE262"/>
      <c r="AF262"/>
    </row>
    <row r="263" spans="1:32" ht="12" customHeight="1">
      <c r="A263" s="161"/>
      <c r="B263" s="155"/>
      <c r="C263" s="156"/>
      <c r="D263" s="157"/>
      <c r="E263" s="158"/>
      <c r="F263" s="159"/>
      <c r="G263" s="65"/>
      <c r="H263" s="159"/>
      <c r="I263" s="65"/>
      <c r="J263" s="65"/>
      <c r="K263" s="545"/>
      <c r="L263" s="585"/>
      <c r="M263" s="459"/>
      <c r="N263" s="530"/>
      <c r="V263"/>
      <c r="W263"/>
      <c r="X263"/>
      <c r="Y263"/>
      <c r="Z263"/>
      <c r="AA263"/>
      <c r="AB263"/>
      <c r="AC263"/>
      <c r="AD263"/>
      <c r="AE263"/>
      <c r="AF263"/>
    </row>
    <row r="264" spans="1:32" ht="12" customHeight="1" outlineLevel="1">
      <c r="A264" s="161"/>
      <c r="B264" s="155"/>
      <c r="C264" s="257">
        <v>633</v>
      </c>
      <c r="D264" s="188" t="s">
        <v>93</v>
      </c>
      <c r="E264" s="189"/>
      <c r="F264" s="190"/>
      <c r="G264" s="205">
        <f>G265</f>
        <v>200</v>
      </c>
      <c r="H264" s="190"/>
      <c r="I264" s="205">
        <f>I265</f>
        <v>200</v>
      </c>
      <c r="J264" s="205">
        <f>J265</f>
        <v>0</v>
      </c>
      <c r="K264" s="551">
        <v>0</v>
      </c>
      <c r="L264" s="591">
        <v>0</v>
      </c>
      <c r="M264" s="463">
        <v>0</v>
      </c>
      <c r="N264" s="530">
        <v>0</v>
      </c>
      <c r="V264"/>
      <c r="W264"/>
      <c r="X264"/>
      <c r="Y264"/>
      <c r="Z264"/>
      <c r="AA264"/>
      <c r="AB264"/>
      <c r="AC264"/>
      <c r="AD264"/>
      <c r="AE264"/>
      <c r="AF264"/>
    </row>
    <row r="265" spans="1:32" ht="12" customHeight="1" outlineLevel="1">
      <c r="A265" s="161" t="s">
        <v>70</v>
      </c>
      <c r="B265" s="155" t="s">
        <v>22</v>
      </c>
      <c r="C265" s="170">
        <v>633006</v>
      </c>
      <c r="D265" s="157" t="s">
        <v>130</v>
      </c>
      <c r="E265" s="158"/>
      <c r="F265" s="159"/>
      <c r="G265" s="65">
        <v>200</v>
      </c>
      <c r="H265" s="159"/>
      <c r="I265" s="65">
        <v>200</v>
      </c>
      <c r="J265" s="65">
        <v>0</v>
      </c>
      <c r="K265" s="545">
        <v>0</v>
      </c>
      <c r="L265" s="585">
        <v>0</v>
      </c>
      <c r="M265" s="459">
        <v>0</v>
      </c>
      <c r="N265" s="530">
        <v>0</v>
      </c>
      <c r="V265"/>
      <c r="W265"/>
      <c r="X265"/>
      <c r="Y265"/>
      <c r="Z265"/>
      <c r="AA265"/>
      <c r="AB265"/>
      <c r="AC265"/>
      <c r="AD265"/>
      <c r="AE265"/>
      <c r="AF265"/>
    </row>
    <row r="266" spans="1:14" ht="12" customHeight="1" outlineLevel="1">
      <c r="A266" s="161"/>
      <c r="B266" s="155"/>
      <c r="C266" s="173">
        <v>635</v>
      </c>
      <c r="D266" s="174" t="s">
        <v>104</v>
      </c>
      <c r="E266" s="175"/>
      <c r="F266" s="176"/>
      <c r="G266" s="168">
        <f>G267</f>
        <v>200</v>
      </c>
      <c r="H266" s="176"/>
      <c r="I266" s="168">
        <f>I267</f>
        <v>200</v>
      </c>
      <c r="J266" s="168">
        <f>J267</f>
        <v>0</v>
      </c>
      <c r="K266" s="546">
        <v>0</v>
      </c>
      <c r="L266" s="586">
        <v>0</v>
      </c>
      <c r="M266" s="460">
        <f>M267</f>
        <v>0</v>
      </c>
      <c r="N266" s="530">
        <v>0</v>
      </c>
    </row>
    <row r="267" spans="1:14" ht="12" customHeight="1" outlineLevel="1">
      <c r="A267" s="161" t="s">
        <v>70</v>
      </c>
      <c r="B267" s="155" t="s">
        <v>22</v>
      </c>
      <c r="C267" s="170">
        <v>635006</v>
      </c>
      <c r="D267" s="157" t="s">
        <v>106</v>
      </c>
      <c r="E267" s="158"/>
      <c r="F267" s="159"/>
      <c r="G267" s="65">
        <v>200</v>
      </c>
      <c r="H267" s="159"/>
      <c r="I267" s="65">
        <v>200</v>
      </c>
      <c r="J267" s="65">
        <v>0</v>
      </c>
      <c r="K267" s="545">
        <v>0</v>
      </c>
      <c r="L267" s="585">
        <v>0</v>
      </c>
      <c r="M267" s="459">
        <v>0</v>
      </c>
      <c r="N267" s="530">
        <v>0</v>
      </c>
    </row>
    <row r="268" spans="1:14" ht="12" customHeight="1" outlineLevel="1">
      <c r="A268" s="171"/>
      <c r="B268" s="172"/>
      <c r="C268" s="180">
        <v>637</v>
      </c>
      <c r="D268" s="181" t="s">
        <v>108</v>
      </c>
      <c r="E268" s="182"/>
      <c r="F268" s="183"/>
      <c r="G268" s="168">
        <f>G271+G270</f>
        <v>150</v>
      </c>
      <c r="H268" s="183"/>
      <c r="I268" s="168">
        <f>I271+I270</f>
        <v>150</v>
      </c>
      <c r="J268" s="168">
        <f>J271+J270</f>
        <v>150</v>
      </c>
      <c r="K268" s="546">
        <v>0</v>
      </c>
      <c r="L268" s="586">
        <v>0</v>
      </c>
      <c r="M268" s="460">
        <v>0</v>
      </c>
      <c r="N268" s="530">
        <v>0</v>
      </c>
    </row>
    <row r="269" spans="1:14" ht="12" customHeight="1" hidden="1" outlineLevel="1">
      <c r="A269" s="178"/>
      <c r="B269" s="280"/>
      <c r="C269" s="191"/>
      <c r="D269" s="281"/>
      <c r="E269" s="182"/>
      <c r="F269" s="183"/>
      <c r="G269" s="168"/>
      <c r="H269" s="183"/>
      <c r="I269" s="70"/>
      <c r="J269" s="70"/>
      <c r="K269" s="566"/>
      <c r="L269" s="608"/>
      <c r="M269" s="475"/>
      <c r="N269" s="530"/>
    </row>
    <row r="270" spans="1:14" ht="12" customHeight="1" outlineLevel="1">
      <c r="A270" s="196" t="s">
        <v>70</v>
      </c>
      <c r="B270" s="280" t="s">
        <v>22</v>
      </c>
      <c r="C270" s="191">
        <v>637002</v>
      </c>
      <c r="D270" s="281" t="s">
        <v>160</v>
      </c>
      <c r="E270" s="282"/>
      <c r="F270" s="64"/>
      <c r="G270" s="65">
        <v>150</v>
      </c>
      <c r="H270" s="64"/>
      <c r="I270" s="65">
        <v>150</v>
      </c>
      <c r="J270" s="65">
        <v>150</v>
      </c>
      <c r="K270" s="545">
        <v>0</v>
      </c>
      <c r="L270" s="585">
        <v>0</v>
      </c>
      <c r="M270" s="459">
        <v>0</v>
      </c>
      <c r="N270" s="530">
        <v>0</v>
      </c>
    </row>
    <row r="271" spans="1:14" ht="12" customHeight="1" outlineLevel="1" thickBot="1">
      <c r="A271" s="213"/>
      <c r="B271" s="214"/>
      <c r="C271" s="215"/>
      <c r="D271" s="216"/>
      <c r="E271" s="207"/>
      <c r="F271" s="208"/>
      <c r="G271" s="217"/>
      <c r="H271" s="208"/>
      <c r="I271" s="217"/>
      <c r="J271" s="217"/>
      <c r="K271" s="556"/>
      <c r="L271" s="597"/>
      <c r="M271" s="467"/>
      <c r="N271" s="530"/>
    </row>
    <row r="272" spans="1:14" ht="12" customHeight="1" outlineLevel="1" thickBot="1">
      <c r="A272" s="618" t="s">
        <v>161</v>
      </c>
      <c r="B272" s="619"/>
      <c r="C272" s="620"/>
      <c r="D272" s="655"/>
      <c r="E272" s="656"/>
      <c r="F272" s="657"/>
      <c r="G272" s="615">
        <f>G273+G276</f>
        <v>300</v>
      </c>
      <c r="H272" s="657"/>
      <c r="I272" s="615">
        <f>I273+I276</f>
        <v>300</v>
      </c>
      <c r="J272" s="615">
        <f>J273+J276</f>
        <v>150</v>
      </c>
      <c r="K272" s="615">
        <f>K273+K274</f>
        <v>100</v>
      </c>
      <c r="L272" s="616">
        <v>100</v>
      </c>
      <c r="M272" s="616">
        <f>M273+M274</f>
        <v>100</v>
      </c>
      <c r="N272" s="832">
        <v>100</v>
      </c>
    </row>
    <row r="273" spans="1:14" ht="12" customHeight="1" hidden="1">
      <c r="A273" s="237"/>
      <c r="B273" s="238"/>
      <c r="C273" s="149">
        <v>635</v>
      </c>
      <c r="D273" s="259" t="s">
        <v>104</v>
      </c>
      <c r="E273" s="260"/>
      <c r="F273" s="261"/>
      <c r="G273" s="153">
        <v>250</v>
      </c>
      <c r="H273" s="261"/>
      <c r="I273" s="153">
        <f>I274+I275</f>
        <v>250</v>
      </c>
      <c r="J273" s="153">
        <f>J275</f>
        <v>50</v>
      </c>
      <c r="K273" s="543">
        <v>0</v>
      </c>
      <c r="L273" s="583"/>
      <c r="M273" s="458">
        <v>0</v>
      </c>
      <c r="N273" s="530"/>
    </row>
    <row r="274" spans="1:14" ht="12" customHeight="1">
      <c r="A274" s="161"/>
      <c r="B274" s="155"/>
      <c r="C274" s="170">
        <v>637012</v>
      </c>
      <c r="D274" s="157" t="s">
        <v>212</v>
      </c>
      <c r="E274" s="158"/>
      <c r="F274" s="159"/>
      <c r="G274" s="65"/>
      <c r="H274" s="159"/>
      <c r="I274" s="65"/>
      <c r="J274" s="65">
        <v>100</v>
      </c>
      <c r="K274" s="545">
        <v>100</v>
      </c>
      <c r="L274" s="585">
        <v>100</v>
      </c>
      <c r="M274" s="459">
        <v>100</v>
      </c>
      <c r="N274" s="530">
        <v>100</v>
      </c>
    </row>
    <row r="275" spans="1:14" ht="12" customHeight="1">
      <c r="A275" s="161" t="s">
        <v>70</v>
      </c>
      <c r="B275" s="155"/>
      <c r="C275" s="170">
        <v>635006</v>
      </c>
      <c r="D275" s="157" t="s">
        <v>106</v>
      </c>
      <c r="E275" s="158"/>
      <c r="F275" s="159"/>
      <c r="G275" s="65">
        <v>250</v>
      </c>
      <c r="H275" s="159"/>
      <c r="I275" s="65">
        <v>250</v>
      </c>
      <c r="J275" s="65">
        <v>50</v>
      </c>
      <c r="K275" s="545">
        <v>0</v>
      </c>
      <c r="L275" s="585">
        <v>0</v>
      </c>
      <c r="M275" s="459">
        <v>0</v>
      </c>
      <c r="N275" s="530"/>
    </row>
    <row r="276" spans="1:14" ht="12" customHeight="1" hidden="1" outlineLevel="1">
      <c r="A276" s="161"/>
      <c r="B276" s="155"/>
      <c r="C276" s="173">
        <v>637</v>
      </c>
      <c r="D276" s="174" t="s">
        <v>108</v>
      </c>
      <c r="E276" s="175"/>
      <c r="F276" s="176"/>
      <c r="G276" s="168">
        <f>G277</f>
        <v>50</v>
      </c>
      <c r="H276" s="176"/>
      <c r="I276" s="168">
        <f>I277</f>
        <v>50</v>
      </c>
      <c r="J276" s="168">
        <v>100</v>
      </c>
      <c r="K276" s="546">
        <v>50</v>
      </c>
      <c r="L276" s="586"/>
      <c r="M276" s="460">
        <v>50</v>
      </c>
      <c r="N276" s="530"/>
    </row>
    <row r="277" spans="1:14" ht="12" customHeight="1" hidden="1" outlineLevel="1">
      <c r="A277" s="213" t="s">
        <v>70</v>
      </c>
      <c r="B277" s="214" t="s">
        <v>22</v>
      </c>
      <c r="C277" s="215">
        <v>637012</v>
      </c>
      <c r="D277" s="216" t="s">
        <v>119</v>
      </c>
      <c r="E277" s="207"/>
      <c r="F277" s="208"/>
      <c r="G277" s="217">
        <v>50</v>
      </c>
      <c r="H277" s="208"/>
      <c r="I277" s="217">
        <v>50</v>
      </c>
      <c r="J277" s="217">
        <v>100</v>
      </c>
      <c r="K277" s="556">
        <v>50</v>
      </c>
      <c r="L277" s="597"/>
      <c r="M277" s="467">
        <v>50</v>
      </c>
      <c r="N277" s="530"/>
    </row>
    <row r="278" spans="1:14" ht="12" customHeight="1" hidden="1" outlineLevel="1">
      <c r="A278" s="209" t="s">
        <v>162</v>
      </c>
      <c r="B278" s="210"/>
      <c r="C278" s="272"/>
      <c r="D278" s="234"/>
      <c r="E278" s="235"/>
      <c r="F278" s="236"/>
      <c r="G278" s="225">
        <f>G279</f>
        <v>200</v>
      </c>
      <c r="H278" s="236"/>
      <c r="I278" s="225">
        <f>I279</f>
        <v>300</v>
      </c>
      <c r="J278" s="225">
        <f>J279</f>
        <v>200</v>
      </c>
      <c r="K278" s="554">
        <v>0</v>
      </c>
      <c r="L278" s="595"/>
      <c r="M278" s="465">
        <f>M279</f>
        <v>450</v>
      </c>
      <c r="N278" s="530"/>
    </row>
    <row r="279" spans="1:14" ht="12" customHeight="1" hidden="1" outlineLevel="1">
      <c r="A279" s="211"/>
      <c r="B279" s="148"/>
      <c r="C279" s="149">
        <v>642</v>
      </c>
      <c r="D279" s="259" t="s">
        <v>163</v>
      </c>
      <c r="E279" s="260"/>
      <c r="F279" s="261"/>
      <c r="G279" s="153">
        <f>G280</f>
        <v>200</v>
      </c>
      <c r="H279" s="261"/>
      <c r="I279" s="153">
        <f>I280</f>
        <v>300</v>
      </c>
      <c r="J279" s="153">
        <f>J280</f>
        <v>200</v>
      </c>
      <c r="K279" s="543">
        <v>0</v>
      </c>
      <c r="L279" s="583"/>
      <c r="M279" s="458">
        <f>M280</f>
        <v>450</v>
      </c>
      <c r="N279" s="530"/>
    </row>
    <row r="280" spans="1:14" ht="18" customHeight="1" collapsed="1">
      <c r="A280" s="658" t="s">
        <v>164</v>
      </c>
      <c r="B280" s="659"/>
      <c r="C280" s="660"/>
      <c r="D280" s="661"/>
      <c r="E280" s="662"/>
      <c r="F280" s="663"/>
      <c r="G280" s="664">
        <f>G284+G285</f>
        <v>200</v>
      </c>
      <c r="H280" s="665"/>
      <c r="I280" s="664">
        <f>I284+I285</f>
        <v>300</v>
      </c>
      <c r="J280" s="664">
        <f>J284+J285</f>
        <v>200</v>
      </c>
      <c r="K280" s="664">
        <f>K287+K285+K284</f>
        <v>780</v>
      </c>
      <c r="L280" s="666">
        <f>L284+L285+L287</f>
        <v>450</v>
      </c>
      <c r="M280" s="837">
        <f>M285+M287+M284</f>
        <v>450</v>
      </c>
      <c r="N280" s="832">
        <v>450</v>
      </c>
    </row>
    <row r="281" spans="1:14" ht="0.75" customHeight="1" hidden="1">
      <c r="A281" s="161"/>
      <c r="B281" s="155"/>
      <c r="C281" s="173">
        <v>637</v>
      </c>
      <c r="D281" s="174" t="s">
        <v>108</v>
      </c>
      <c r="E281" s="175"/>
      <c r="F281" s="176"/>
      <c r="G281" s="283" t="e">
        <f>G282+G283</f>
        <v>#N/A</v>
      </c>
      <c r="H281" s="176"/>
      <c r="I281" s="168" t="e">
        <f>I282+I283</f>
        <v>#N/A</v>
      </c>
      <c r="J281" s="168" t="e">
        <f>J282+J283</f>
        <v>#N/A</v>
      </c>
      <c r="K281" s="546"/>
      <c r="L281" s="586"/>
      <c r="M281" s="460" t="e">
        <f>M282+M283</f>
        <v>#N/A</v>
      </c>
      <c r="N281" s="530"/>
    </row>
    <row r="282" spans="1:14" ht="12" customHeight="1" hidden="1" outlineLevel="1">
      <c r="A282" s="161" t="s">
        <v>70</v>
      </c>
      <c r="B282" s="155" t="s">
        <v>22</v>
      </c>
      <c r="C282" s="170">
        <v>637026</v>
      </c>
      <c r="D282" s="157" t="s">
        <v>147</v>
      </c>
      <c r="E282" s="158"/>
      <c r="F282" s="159"/>
      <c r="G282" s="195" t="e">
        <f>NA()</f>
        <v>#N/A</v>
      </c>
      <c r="H282" s="159"/>
      <c r="I282" s="195" t="e">
        <f>NA()</f>
        <v>#N/A</v>
      </c>
      <c r="J282" s="195" t="e">
        <f>NA()</f>
        <v>#N/A</v>
      </c>
      <c r="K282" s="547"/>
      <c r="L282" s="587"/>
      <c r="M282" s="461" t="e">
        <f>NA()</f>
        <v>#N/A</v>
      </c>
      <c r="N282" s="530"/>
    </row>
    <row r="283" spans="1:14" ht="12" customHeight="1" hidden="1">
      <c r="A283" s="161"/>
      <c r="B283" s="155" t="s">
        <v>22</v>
      </c>
      <c r="C283" s="170">
        <v>637027</v>
      </c>
      <c r="D283" s="157" t="s">
        <v>125</v>
      </c>
      <c r="E283" s="158"/>
      <c r="F283" s="159"/>
      <c r="G283" s="195" t="e">
        <f>NA()</f>
        <v>#N/A</v>
      </c>
      <c r="H283" s="159"/>
      <c r="I283" s="195" t="e">
        <f>NA()</f>
        <v>#N/A</v>
      </c>
      <c r="J283" s="195" t="e">
        <f>NA()</f>
        <v>#N/A</v>
      </c>
      <c r="K283" s="547"/>
      <c r="L283" s="587"/>
      <c r="M283" s="461" t="e">
        <f>NA()</f>
        <v>#N/A</v>
      </c>
      <c r="N283" s="530"/>
    </row>
    <row r="284" spans="1:14" ht="12" customHeight="1" outlineLevel="1">
      <c r="A284" s="161" t="s">
        <v>70</v>
      </c>
      <c r="B284" s="155"/>
      <c r="C284" s="170">
        <v>642001</v>
      </c>
      <c r="D284" s="157" t="s">
        <v>165</v>
      </c>
      <c r="E284" s="166"/>
      <c r="F284" s="167"/>
      <c r="G284" s="284">
        <v>100</v>
      </c>
      <c r="H284" s="159"/>
      <c r="I284" s="70">
        <v>200</v>
      </c>
      <c r="J284" s="70">
        <v>0</v>
      </c>
      <c r="K284" s="566">
        <v>300</v>
      </c>
      <c r="L284" s="608">
        <v>0</v>
      </c>
      <c r="M284" s="475">
        <v>0</v>
      </c>
      <c r="N284" s="530">
        <v>0</v>
      </c>
    </row>
    <row r="285" spans="1:14" ht="12" customHeight="1" outlineLevel="1">
      <c r="A285" s="161"/>
      <c r="B285" s="155"/>
      <c r="C285" s="170">
        <v>642006</v>
      </c>
      <c r="D285" s="157" t="s">
        <v>166</v>
      </c>
      <c r="E285" s="158"/>
      <c r="F285" s="159"/>
      <c r="G285" s="65">
        <v>100</v>
      </c>
      <c r="H285" s="159"/>
      <c r="I285" s="65">
        <v>100</v>
      </c>
      <c r="J285" s="65">
        <v>200</v>
      </c>
      <c r="K285" s="545">
        <v>330</v>
      </c>
      <c r="L285" s="585">
        <v>450</v>
      </c>
      <c r="M285" s="459">
        <v>450</v>
      </c>
      <c r="N285" s="530">
        <v>450</v>
      </c>
    </row>
    <row r="286" spans="1:14" ht="12" customHeight="1" hidden="1">
      <c r="A286" s="161"/>
      <c r="B286" s="155"/>
      <c r="C286" s="170">
        <v>642006</v>
      </c>
      <c r="D286" s="157" t="s">
        <v>166</v>
      </c>
      <c r="E286" s="158"/>
      <c r="F286" s="159"/>
      <c r="G286" s="65">
        <v>100</v>
      </c>
      <c r="H286" s="159"/>
      <c r="I286" s="65">
        <v>100</v>
      </c>
      <c r="J286" s="65">
        <v>300</v>
      </c>
      <c r="K286" s="545">
        <v>200</v>
      </c>
      <c r="L286" s="585"/>
      <c r="M286" s="459">
        <v>200</v>
      </c>
      <c r="N286" s="530"/>
    </row>
    <row r="287" spans="1:14" ht="13.5" customHeight="1" outlineLevel="1">
      <c r="A287" s="161"/>
      <c r="B287" s="155"/>
      <c r="C287" s="170">
        <v>641009</v>
      </c>
      <c r="D287" s="157" t="s">
        <v>213</v>
      </c>
      <c r="E287" s="158"/>
      <c r="F287" s="159"/>
      <c r="G287" s="195"/>
      <c r="H287" s="159"/>
      <c r="I287" s="195"/>
      <c r="J287" s="195"/>
      <c r="K287" s="547">
        <v>150</v>
      </c>
      <c r="L287" s="587">
        <v>0</v>
      </c>
      <c r="M287" s="461">
        <v>0</v>
      </c>
      <c r="N287" s="530">
        <v>0</v>
      </c>
    </row>
    <row r="288" spans="1:14" ht="12" customHeight="1" hidden="1" outlineLevel="1">
      <c r="A288" s="213"/>
      <c r="B288" s="214"/>
      <c r="C288" s="215"/>
      <c r="D288" s="216"/>
      <c r="E288" s="207"/>
      <c r="F288" s="208"/>
      <c r="G288" s="217"/>
      <c r="H288" s="208"/>
      <c r="I288" s="217"/>
      <c r="J288" s="217"/>
      <c r="K288" s="556"/>
      <c r="L288" s="467"/>
      <c r="M288" s="467"/>
      <c r="N288" s="530"/>
    </row>
    <row r="289" spans="1:14" ht="12" customHeight="1" hidden="1">
      <c r="A289" s="209"/>
      <c r="B289" s="210"/>
      <c r="C289" s="142"/>
      <c r="D289" s="143"/>
      <c r="E289" s="144"/>
      <c r="F289" s="145"/>
      <c r="G289" s="285"/>
      <c r="H289" s="145"/>
      <c r="I289" s="285"/>
      <c r="J289" s="285"/>
      <c r="K289" s="567"/>
      <c r="L289" s="476"/>
      <c r="M289" s="476"/>
      <c r="N289" s="530"/>
    </row>
    <row r="290" spans="1:14" ht="0.75" customHeight="1" hidden="1">
      <c r="A290" s="286"/>
      <c r="B290" s="287"/>
      <c r="C290" s="288"/>
      <c r="D290" s="276"/>
      <c r="E290" s="277"/>
      <c r="F290" s="278"/>
      <c r="G290" s="153"/>
      <c r="H290" s="278"/>
      <c r="I290" s="289"/>
      <c r="J290" s="289"/>
      <c r="K290" s="568"/>
      <c r="L290" s="477"/>
      <c r="M290" s="477"/>
      <c r="N290" s="530"/>
    </row>
    <row r="291" spans="1:14" ht="12" customHeight="1" hidden="1" outlineLevel="1">
      <c r="A291" s="290"/>
      <c r="B291" s="179"/>
      <c r="C291" s="291"/>
      <c r="D291" s="292"/>
      <c r="E291" s="293"/>
      <c r="F291" s="294"/>
      <c r="G291" s="212"/>
      <c r="H291" s="294"/>
      <c r="I291" s="295"/>
      <c r="J291" s="295"/>
      <c r="K291" s="569"/>
      <c r="L291" s="478"/>
      <c r="M291" s="478"/>
      <c r="N291" s="530"/>
    </row>
    <row r="292" spans="1:14" ht="12" customHeight="1" hidden="1" outlineLevel="1">
      <c r="A292" s="296"/>
      <c r="B292" s="179"/>
      <c r="C292" s="291"/>
      <c r="D292" s="292"/>
      <c r="E292" s="293"/>
      <c r="F292" s="294"/>
      <c r="G292" s="212"/>
      <c r="H292" s="294"/>
      <c r="I292" s="295"/>
      <c r="J292" s="295"/>
      <c r="K292" s="569"/>
      <c r="L292" s="478"/>
      <c r="M292" s="478"/>
      <c r="N292" s="530"/>
    </row>
    <row r="293" spans="1:14" ht="12" customHeight="1" hidden="1" outlineLevel="1">
      <c r="A293" s="296"/>
      <c r="B293" s="179"/>
      <c r="C293" s="291"/>
      <c r="D293" s="292"/>
      <c r="E293" s="293"/>
      <c r="F293" s="294"/>
      <c r="G293" s="212"/>
      <c r="H293" s="294"/>
      <c r="I293" s="295"/>
      <c r="J293" s="295"/>
      <c r="K293" s="569"/>
      <c r="L293" s="478"/>
      <c r="M293" s="478"/>
      <c r="N293" s="530"/>
    </row>
    <row r="294" spans="1:14" ht="0.75" customHeight="1" hidden="1" outlineLevel="1">
      <c r="A294" s="296"/>
      <c r="B294" s="179"/>
      <c r="C294" s="257"/>
      <c r="D294" s="188"/>
      <c r="E294" s="189"/>
      <c r="F294" s="190"/>
      <c r="G294" s="168"/>
      <c r="H294" s="190"/>
      <c r="I294" s="297"/>
      <c r="J294" s="297"/>
      <c r="K294" s="570"/>
      <c r="L294" s="479"/>
      <c r="M294" s="479"/>
      <c r="N294" s="530"/>
    </row>
    <row r="295" spans="1:14" ht="12" customHeight="1" hidden="1" outlineLevel="1">
      <c r="A295" s="296"/>
      <c r="B295" s="179"/>
      <c r="C295" s="291"/>
      <c r="D295" s="292"/>
      <c r="E295" s="293"/>
      <c r="F295" s="294"/>
      <c r="G295" s="212"/>
      <c r="H295" s="294"/>
      <c r="I295" s="295"/>
      <c r="J295" s="295"/>
      <c r="K295" s="569"/>
      <c r="L295" s="478"/>
      <c r="M295" s="478"/>
      <c r="N295" s="530"/>
    </row>
    <row r="296" spans="1:14" ht="12" customHeight="1" hidden="1" outlineLevel="1">
      <c r="A296" s="296"/>
      <c r="B296" s="179"/>
      <c r="C296" s="291"/>
      <c r="D296" s="292"/>
      <c r="E296" s="293"/>
      <c r="F296" s="294"/>
      <c r="G296" s="212"/>
      <c r="H296" s="294"/>
      <c r="I296" s="295"/>
      <c r="J296" s="295"/>
      <c r="K296" s="569"/>
      <c r="L296" s="478"/>
      <c r="M296" s="478"/>
      <c r="N296" s="530"/>
    </row>
    <row r="297" spans="1:14" ht="12" customHeight="1" hidden="1" outlineLevel="1">
      <c r="A297" s="296"/>
      <c r="B297" s="179"/>
      <c r="C297" s="291"/>
      <c r="D297" s="292"/>
      <c r="E297" s="293"/>
      <c r="F297" s="294"/>
      <c r="G297" s="212"/>
      <c r="H297" s="294"/>
      <c r="I297" s="295"/>
      <c r="J297" s="295"/>
      <c r="K297" s="569"/>
      <c r="L297" s="478"/>
      <c r="M297" s="478"/>
      <c r="N297" s="530"/>
    </row>
    <row r="298" spans="1:14" ht="12" customHeight="1" hidden="1" outlineLevel="1">
      <c r="A298" s="296"/>
      <c r="B298" s="179"/>
      <c r="C298" s="291"/>
      <c r="D298" s="292"/>
      <c r="E298" s="293"/>
      <c r="F298" s="294"/>
      <c r="G298" s="212"/>
      <c r="H298" s="294"/>
      <c r="I298" s="295"/>
      <c r="J298" s="295"/>
      <c r="K298" s="569"/>
      <c r="L298" s="478"/>
      <c r="M298" s="478"/>
      <c r="N298" s="530"/>
    </row>
    <row r="299" spans="1:14" ht="12" customHeight="1" hidden="1" outlineLevel="1">
      <c r="A299" s="296"/>
      <c r="B299" s="179"/>
      <c r="C299" s="298"/>
      <c r="D299" s="292"/>
      <c r="E299" s="293"/>
      <c r="F299" s="294"/>
      <c r="G299" s="212"/>
      <c r="H299" s="294"/>
      <c r="I299" s="295"/>
      <c r="J299" s="295"/>
      <c r="K299" s="569"/>
      <c r="L299" s="478"/>
      <c r="M299" s="478"/>
      <c r="N299" s="530"/>
    </row>
    <row r="300" spans="1:14" ht="12" customHeight="1" hidden="1" outlineLevel="1">
      <c r="A300" s="296"/>
      <c r="B300" s="179"/>
      <c r="C300" s="298"/>
      <c r="D300" s="292"/>
      <c r="E300" s="293"/>
      <c r="F300" s="294"/>
      <c r="G300" s="212"/>
      <c r="H300" s="294"/>
      <c r="I300" s="295"/>
      <c r="J300" s="295"/>
      <c r="K300" s="569"/>
      <c r="L300" s="478"/>
      <c r="M300" s="478"/>
      <c r="N300" s="530"/>
    </row>
    <row r="301" spans="1:14" ht="12" customHeight="1" hidden="1" outlineLevel="1">
      <c r="A301" s="296"/>
      <c r="B301" s="179"/>
      <c r="C301" s="298"/>
      <c r="D301" s="292"/>
      <c r="E301" s="293"/>
      <c r="F301" s="294"/>
      <c r="G301" s="212"/>
      <c r="H301" s="294"/>
      <c r="I301" s="295"/>
      <c r="J301" s="295"/>
      <c r="K301" s="569"/>
      <c r="L301" s="478"/>
      <c r="M301" s="478"/>
      <c r="N301" s="530"/>
    </row>
    <row r="302" spans="1:14" ht="12" customHeight="1" hidden="1" outlineLevel="1">
      <c r="A302" s="296"/>
      <c r="B302" s="179"/>
      <c r="C302" s="298"/>
      <c r="D302" s="292"/>
      <c r="E302" s="293"/>
      <c r="F302" s="294"/>
      <c r="G302" s="212"/>
      <c r="H302" s="294"/>
      <c r="I302" s="295"/>
      <c r="J302" s="295"/>
      <c r="K302" s="569"/>
      <c r="L302" s="478"/>
      <c r="M302" s="478"/>
      <c r="N302" s="530"/>
    </row>
    <row r="303" spans="1:14" ht="12" customHeight="1" hidden="1" outlineLevel="1">
      <c r="A303" s="296"/>
      <c r="B303" s="179"/>
      <c r="C303" s="298"/>
      <c r="D303" s="292"/>
      <c r="E303" s="293"/>
      <c r="F303" s="294"/>
      <c r="G303" s="212"/>
      <c r="H303" s="294"/>
      <c r="I303" s="295"/>
      <c r="J303" s="295"/>
      <c r="K303" s="569"/>
      <c r="L303" s="478"/>
      <c r="M303" s="478"/>
      <c r="N303" s="530"/>
    </row>
    <row r="304" spans="1:14" ht="12" customHeight="1" hidden="1" outlineLevel="1">
      <c r="A304" s="296"/>
      <c r="B304" s="179"/>
      <c r="C304" s="180"/>
      <c r="D304" s="181"/>
      <c r="E304" s="182"/>
      <c r="F304" s="183"/>
      <c r="G304" s="168"/>
      <c r="H304" s="183"/>
      <c r="I304" s="297"/>
      <c r="J304" s="297"/>
      <c r="K304" s="570"/>
      <c r="L304" s="479"/>
      <c r="M304" s="479"/>
      <c r="N304" s="530"/>
    </row>
    <row r="305" spans="1:14" ht="12" customHeight="1" hidden="1" outlineLevel="1">
      <c r="A305" s="296"/>
      <c r="B305" s="179"/>
      <c r="C305" s="291"/>
      <c r="D305" s="292"/>
      <c r="E305" s="293"/>
      <c r="F305" s="294"/>
      <c r="G305" s="212"/>
      <c r="H305" s="294"/>
      <c r="I305" s="295"/>
      <c r="J305" s="295"/>
      <c r="K305" s="569"/>
      <c r="L305" s="478"/>
      <c r="M305" s="478"/>
      <c r="N305" s="530"/>
    </row>
    <row r="306" spans="1:14" ht="12" customHeight="1" hidden="1" outlineLevel="1">
      <c r="A306" s="296"/>
      <c r="B306" s="179"/>
      <c r="C306" s="180"/>
      <c r="D306" s="188"/>
      <c r="E306" s="189"/>
      <c r="F306" s="190"/>
      <c r="G306" s="168"/>
      <c r="H306" s="190"/>
      <c r="I306" s="297"/>
      <c r="J306" s="297"/>
      <c r="K306" s="570"/>
      <c r="L306" s="479"/>
      <c r="M306" s="479"/>
      <c r="N306" s="530"/>
    </row>
    <row r="307" spans="1:14" ht="12" customHeight="1" hidden="1" outlineLevel="1">
      <c r="A307" s="296"/>
      <c r="B307" s="179"/>
      <c r="C307" s="298"/>
      <c r="D307" s="292"/>
      <c r="E307" s="293"/>
      <c r="F307" s="294"/>
      <c r="G307" s="212"/>
      <c r="H307" s="294"/>
      <c r="I307" s="295"/>
      <c r="J307" s="295"/>
      <c r="K307" s="569"/>
      <c r="L307" s="478"/>
      <c r="M307" s="478"/>
      <c r="N307" s="530"/>
    </row>
    <row r="308" spans="1:14" ht="12" customHeight="1" hidden="1" outlineLevel="1">
      <c r="A308" s="296"/>
      <c r="B308" s="179"/>
      <c r="C308" s="298"/>
      <c r="D308" s="292"/>
      <c r="E308" s="293"/>
      <c r="F308" s="294"/>
      <c r="G308" s="212"/>
      <c r="H308" s="294"/>
      <c r="I308" s="295"/>
      <c r="J308" s="295"/>
      <c r="K308" s="569"/>
      <c r="L308" s="478"/>
      <c r="M308" s="478"/>
      <c r="N308" s="530"/>
    </row>
    <row r="309" spans="1:14" ht="12" customHeight="1" hidden="1" outlineLevel="1">
      <c r="A309" s="296"/>
      <c r="B309" s="179"/>
      <c r="C309" s="298"/>
      <c r="D309" s="292"/>
      <c r="E309" s="293"/>
      <c r="F309" s="294"/>
      <c r="G309" s="212"/>
      <c r="H309" s="294"/>
      <c r="I309" s="295"/>
      <c r="J309" s="295"/>
      <c r="K309" s="569"/>
      <c r="L309" s="478"/>
      <c r="M309" s="478"/>
      <c r="N309" s="530"/>
    </row>
    <row r="310" spans="1:14" ht="12" customHeight="1" hidden="1" outlineLevel="1">
      <c r="A310" s="296"/>
      <c r="B310" s="179"/>
      <c r="C310" s="257"/>
      <c r="D310" s="188"/>
      <c r="E310" s="189"/>
      <c r="F310" s="190"/>
      <c r="G310" s="168"/>
      <c r="H310" s="190"/>
      <c r="I310" s="297"/>
      <c r="J310" s="297"/>
      <c r="K310" s="570"/>
      <c r="L310" s="479"/>
      <c r="M310" s="479"/>
      <c r="N310" s="530"/>
    </row>
    <row r="311" spans="1:14" ht="12" customHeight="1" hidden="1" outlineLevel="1">
      <c r="A311" s="296"/>
      <c r="B311" s="179"/>
      <c r="C311" s="298"/>
      <c r="D311" s="292"/>
      <c r="E311" s="293"/>
      <c r="F311" s="294"/>
      <c r="G311" s="299"/>
      <c r="H311" s="294"/>
      <c r="I311" s="300"/>
      <c r="J311" s="300"/>
      <c r="K311" s="571"/>
      <c r="L311" s="480"/>
      <c r="M311" s="480"/>
      <c r="N311" s="530"/>
    </row>
    <row r="312" spans="1:14" ht="12" customHeight="1" hidden="1" outlineLevel="1">
      <c r="A312" s="296"/>
      <c r="B312" s="179"/>
      <c r="C312" s="298"/>
      <c r="D312" s="292"/>
      <c r="E312" s="293"/>
      <c r="F312" s="294"/>
      <c r="G312" s="212"/>
      <c r="H312" s="294"/>
      <c r="I312" s="295"/>
      <c r="J312" s="295"/>
      <c r="K312" s="569"/>
      <c r="L312" s="478"/>
      <c r="M312" s="478"/>
      <c r="N312" s="530"/>
    </row>
    <row r="313" spans="1:14" ht="12" customHeight="1" hidden="1" outlineLevel="1">
      <c r="A313" s="296"/>
      <c r="B313" s="179"/>
      <c r="C313" s="298"/>
      <c r="D313" s="292"/>
      <c r="E313" s="293"/>
      <c r="F313" s="294"/>
      <c r="G313" s="212"/>
      <c r="H313" s="294"/>
      <c r="I313" s="295"/>
      <c r="J313" s="295"/>
      <c r="K313" s="569"/>
      <c r="L313" s="478"/>
      <c r="M313" s="478"/>
      <c r="N313" s="530"/>
    </row>
    <row r="314" spans="1:14" ht="12" customHeight="1" hidden="1" outlineLevel="1">
      <c r="A314" s="204"/>
      <c r="B314" s="301"/>
      <c r="C314" s="180"/>
      <c r="D314" s="181"/>
      <c r="E314" s="182"/>
      <c r="F314" s="183"/>
      <c r="G314" s="168"/>
      <c r="H314" s="183"/>
      <c r="I314" s="297"/>
      <c r="J314" s="297"/>
      <c r="K314" s="570"/>
      <c r="L314" s="479"/>
      <c r="M314" s="479"/>
      <c r="N314" s="530"/>
    </row>
    <row r="315" spans="1:14" ht="12" customHeight="1" hidden="1" outlineLevel="1">
      <c r="A315" s="296"/>
      <c r="B315" s="179"/>
      <c r="C315" s="298"/>
      <c r="D315" s="292"/>
      <c r="E315" s="293"/>
      <c r="F315" s="294"/>
      <c r="G315" s="299"/>
      <c r="H315" s="294"/>
      <c r="I315" s="300"/>
      <c r="J315" s="300"/>
      <c r="K315" s="571"/>
      <c r="L315" s="480"/>
      <c r="M315" s="480"/>
      <c r="N315" s="530"/>
    </row>
    <row r="316" spans="1:14" ht="12" customHeight="1" hidden="1" outlineLevel="1">
      <c r="A316" s="296"/>
      <c r="B316" s="179"/>
      <c r="C316" s="298"/>
      <c r="D316" s="292"/>
      <c r="E316" s="293"/>
      <c r="F316" s="294"/>
      <c r="G316" s="212"/>
      <c r="H316" s="294"/>
      <c r="I316" s="295"/>
      <c r="J316" s="295"/>
      <c r="K316" s="569"/>
      <c r="L316" s="478"/>
      <c r="M316" s="478"/>
      <c r="N316" s="530"/>
    </row>
    <row r="317" spans="1:14" ht="12" customHeight="1" hidden="1" outlineLevel="1">
      <c r="A317" s="296"/>
      <c r="B317" s="179"/>
      <c r="C317" s="180"/>
      <c r="D317" s="181"/>
      <c r="E317" s="182"/>
      <c r="F317" s="183"/>
      <c r="G317" s="168"/>
      <c r="H317" s="183"/>
      <c r="I317" s="297"/>
      <c r="J317" s="297"/>
      <c r="K317" s="570"/>
      <c r="L317" s="479"/>
      <c r="M317" s="479"/>
      <c r="N317" s="530"/>
    </row>
    <row r="318" spans="1:14" ht="12" customHeight="1" hidden="1" outlineLevel="1">
      <c r="A318" s="296"/>
      <c r="B318" s="179"/>
      <c r="C318" s="298"/>
      <c r="D318" s="302"/>
      <c r="E318" s="303"/>
      <c r="F318" s="304"/>
      <c r="G318" s="212"/>
      <c r="H318" s="304"/>
      <c r="I318" s="295"/>
      <c r="J318" s="295"/>
      <c r="K318" s="569"/>
      <c r="L318" s="478"/>
      <c r="M318" s="478"/>
      <c r="N318" s="530"/>
    </row>
    <row r="319" spans="1:14" ht="12" customHeight="1" hidden="1" outlineLevel="1">
      <c r="A319" s="296"/>
      <c r="B319" s="179"/>
      <c r="C319" s="298"/>
      <c r="D319" s="292"/>
      <c r="E319" s="293"/>
      <c r="F319" s="294"/>
      <c r="G319" s="212"/>
      <c r="H319" s="294"/>
      <c r="I319" s="295"/>
      <c r="J319" s="295"/>
      <c r="K319" s="569"/>
      <c r="L319" s="478"/>
      <c r="M319" s="478"/>
      <c r="N319" s="530"/>
    </row>
    <row r="320" spans="1:14" ht="12" customHeight="1" hidden="1" outlineLevel="1">
      <c r="A320" s="296"/>
      <c r="B320" s="179"/>
      <c r="C320" s="298"/>
      <c r="D320" s="292"/>
      <c r="E320" s="293"/>
      <c r="F320" s="294"/>
      <c r="G320" s="299"/>
      <c r="H320" s="294"/>
      <c r="I320" s="300"/>
      <c r="J320" s="295"/>
      <c r="K320" s="569"/>
      <c r="L320" s="478"/>
      <c r="M320" s="478"/>
      <c r="N320" s="530"/>
    </row>
    <row r="321" spans="1:14" ht="11.25" customHeight="1" hidden="1" outlineLevel="1">
      <c r="A321" s="296"/>
      <c r="B321" s="179"/>
      <c r="C321" s="298"/>
      <c r="D321" s="292"/>
      <c r="E321" s="293"/>
      <c r="F321" s="294"/>
      <c r="G321" s="212"/>
      <c r="H321" s="294"/>
      <c r="I321" s="295"/>
      <c r="J321" s="295"/>
      <c r="K321" s="569"/>
      <c r="L321" s="478"/>
      <c r="M321" s="478"/>
      <c r="N321" s="530"/>
    </row>
    <row r="322" spans="1:14" ht="12" customHeight="1" hidden="1" outlineLevel="1">
      <c r="A322" s="305"/>
      <c r="B322" s="301"/>
      <c r="C322" s="257"/>
      <c r="D322" s="188"/>
      <c r="E322" s="189"/>
      <c r="F322" s="190"/>
      <c r="G322" s="168"/>
      <c r="H322" s="190"/>
      <c r="I322" s="297"/>
      <c r="J322" s="297"/>
      <c r="K322" s="570"/>
      <c r="L322" s="479"/>
      <c r="M322" s="479"/>
      <c r="N322" s="530"/>
    </row>
    <row r="323" spans="1:14" ht="12" customHeight="1" hidden="1" outlineLevel="1">
      <c r="A323" s="306"/>
      <c r="B323" s="307"/>
      <c r="C323" s="308"/>
      <c r="D323" s="309"/>
      <c r="E323" s="310"/>
      <c r="F323" s="311"/>
      <c r="G323" s="312"/>
      <c r="H323" s="311"/>
      <c r="I323" s="312"/>
      <c r="J323" s="312"/>
      <c r="K323" s="572"/>
      <c r="L323" s="481"/>
      <c r="M323" s="481"/>
      <c r="N323" s="530"/>
    </row>
    <row r="324" spans="1:14" ht="12" customHeight="1" hidden="1" outlineLevel="1">
      <c r="A324" s="219"/>
      <c r="B324" s="220"/>
      <c r="C324" s="229"/>
      <c r="D324" s="230"/>
      <c r="E324" s="231"/>
      <c r="F324" s="232"/>
      <c r="G324" s="285"/>
      <c r="H324" s="232"/>
      <c r="I324" s="285"/>
      <c r="J324" s="285"/>
      <c r="K324" s="567"/>
      <c r="L324" s="476"/>
      <c r="M324" s="476"/>
      <c r="N324" s="530"/>
    </row>
    <row r="325" spans="1:14" ht="0.75" customHeight="1" hidden="1">
      <c r="A325" s="286"/>
      <c r="B325" s="287"/>
      <c r="C325" s="288"/>
      <c r="D325" s="276"/>
      <c r="E325" s="277"/>
      <c r="F325" s="278"/>
      <c r="G325" s="153"/>
      <c r="H325" s="278"/>
      <c r="I325" s="289"/>
      <c r="J325" s="289"/>
      <c r="K325" s="568"/>
      <c r="L325" s="477"/>
      <c r="M325" s="477"/>
      <c r="N325" s="530"/>
    </row>
    <row r="326" spans="1:14" ht="12" customHeight="1" hidden="1" outlineLevel="1">
      <c r="A326" s="290"/>
      <c r="B326" s="179"/>
      <c r="C326" s="291"/>
      <c r="D326" s="292"/>
      <c r="E326" s="293"/>
      <c r="F326" s="294"/>
      <c r="G326" s="212"/>
      <c r="H326" s="294"/>
      <c r="I326" s="295"/>
      <c r="J326" s="295"/>
      <c r="K326" s="569"/>
      <c r="L326" s="478"/>
      <c r="M326" s="478"/>
      <c r="N326" s="530"/>
    </row>
    <row r="327" spans="1:14" ht="12" customHeight="1" hidden="1" outlineLevel="1">
      <c r="A327" s="296"/>
      <c r="B327" s="179"/>
      <c r="C327" s="291"/>
      <c r="D327" s="292"/>
      <c r="E327" s="293"/>
      <c r="F327" s="294"/>
      <c r="G327" s="212"/>
      <c r="H327" s="294"/>
      <c r="I327" s="295"/>
      <c r="J327" s="295"/>
      <c r="K327" s="569"/>
      <c r="L327" s="478"/>
      <c r="M327" s="478"/>
      <c r="N327" s="530"/>
    </row>
    <row r="328" spans="1:14" ht="12" customHeight="1" hidden="1" outlineLevel="1">
      <c r="A328" s="296"/>
      <c r="B328" s="179"/>
      <c r="C328" s="291"/>
      <c r="D328" s="292"/>
      <c r="E328" s="293"/>
      <c r="F328" s="294"/>
      <c r="G328" s="212"/>
      <c r="H328" s="294"/>
      <c r="I328" s="295"/>
      <c r="J328" s="295"/>
      <c r="K328" s="569"/>
      <c r="L328" s="478"/>
      <c r="M328" s="478"/>
      <c r="N328" s="530"/>
    </row>
    <row r="329" spans="1:14" ht="0.75" customHeight="1" hidden="1" outlineLevel="1">
      <c r="A329" s="296"/>
      <c r="B329" s="179"/>
      <c r="C329" s="257"/>
      <c r="D329" s="188"/>
      <c r="E329" s="189"/>
      <c r="F329" s="190"/>
      <c r="G329" s="168"/>
      <c r="H329" s="190"/>
      <c r="I329" s="297"/>
      <c r="J329" s="297"/>
      <c r="K329" s="570"/>
      <c r="L329" s="479"/>
      <c r="M329" s="479"/>
      <c r="N329" s="530"/>
    </row>
    <row r="330" spans="1:14" ht="12" customHeight="1" hidden="1" outlineLevel="1">
      <c r="A330" s="296"/>
      <c r="B330" s="179"/>
      <c r="C330" s="291"/>
      <c r="D330" s="292"/>
      <c r="E330" s="293"/>
      <c r="F330" s="294"/>
      <c r="G330" s="212"/>
      <c r="H330" s="294"/>
      <c r="I330" s="295"/>
      <c r="J330" s="295"/>
      <c r="K330" s="569"/>
      <c r="L330" s="478"/>
      <c r="M330" s="478"/>
      <c r="N330" s="530"/>
    </row>
    <row r="331" spans="1:14" ht="12" customHeight="1" hidden="1" outlineLevel="1">
      <c r="A331" s="296"/>
      <c r="B331" s="179"/>
      <c r="C331" s="291"/>
      <c r="D331" s="292"/>
      <c r="E331" s="293"/>
      <c r="F331" s="294"/>
      <c r="G331" s="299"/>
      <c r="H331" s="294"/>
      <c r="I331" s="300"/>
      <c r="J331" s="300"/>
      <c r="K331" s="571"/>
      <c r="L331" s="480"/>
      <c r="M331" s="480"/>
      <c r="N331" s="530"/>
    </row>
    <row r="332" spans="1:14" ht="12" customHeight="1" hidden="1" outlineLevel="1">
      <c r="A332" s="296"/>
      <c r="B332" s="179"/>
      <c r="C332" s="291"/>
      <c r="D332" s="292"/>
      <c r="E332" s="293"/>
      <c r="F332" s="294"/>
      <c r="G332" s="212"/>
      <c r="H332" s="294"/>
      <c r="I332" s="295"/>
      <c r="J332" s="295"/>
      <c r="K332" s="569"/>
      <c r="L332" s="478"/>
      <c r="M332" s="478"/>
      <c r="N332" s="530"/>
    </row>
    <row r="333" spans="1:14" ht="12" customHeight="1" hidden="1" outlineLevel="1">
      <c r="A333" s="296"/>
      <c r="B333" s="179"/>
      <c r="C333" s="291"/>
      <c r="D333" s="292"/>
      <c r="E333" s="293"/>
      <c r="F333" s="294"/>
      <c r="G333" s="212"/>
      <c r="H333" s="294"/>
      <c r="I333" s="295"/>
      <c r="J333" s="295"/>
      <c r="K333" s="569"/>
      <c r="L333" s="478"/>
      <c r="M333" s="478"/>
      <c r="N333" s="530"/>
    </row>
    <row r="334" spans="1:14" ht="12" customHeight="1" hidden="1" outlineLevel="1">
      <c r="A334" s="296"/>
      <c r="B334" s="179"/>
      <c r="C334" s="298"/>
      <c r="D334" s="292"/>
      <c r="E334" s="293"/>
      <c r="F334" s="294"/>
      <c r="G334" s="212"/>
      <c r="H334" s="294"/>
      <c r="I334" s="295"/>
      <c r="J334" s="295"/>
      <c r="K334" s="569"/>
      <c r="L334" s="478"/>
      <c r="M334" s="478"/>
      <c r="N334" s="530"/>
    </row>
    <row r="335" spans="1:14" ht="12" customHeight="1" hidden="1" outlineLevel="1">
      <c r="A335" s="296"/>
      <c r="B335" s="179"/>
      <c r="C335" s="298"/>
      <c r="D335" s="292"/>
      <c r="E335" s="293"/>
      <c r="F335" s="294"/>
      <c r="G335" s="212"/>
      <c r="H335" s="294"/>
      <c r="I335" s="295"/>
      <c r="J335" s="295"/>
      <c r="K335" s="569"/>
      <c r="L335" s="478"/>
      <c r="M335" s="478"/>
      <c r="N335" s="530"/>
    </row>
    <row r="336" spans="1:14" ht="12" customHeight="1" hidden="1" outlineLevel="1">
      <c r="A336" s="296"/>
      <c r="B336" s="179"/>
      <c r="C336" s="298"/>
      <c r="D336" s="292"/>
      <c r="E336" s="293"/>
      <c r="F336" s="294"/>
      <c r="G336" s="212"/>
      <c r="H336" s="294"/>
      <c r="I336" s="295"/>
      <c r="J336" s="295"/>
      <c r="K336" s="569"/>
      <c r="L336" s="478"/>
      <c r="M336" s="478"/>
      <c r="N336" s="530"/>
    </row>
    <row r="337" spans="1:14" ht="12" customHeight="1" hidden="1" outlineLevel="1">
      <c r="A337" s="296"/>
      <c r="B337" s="179"/>
      <c r="C337" s="298"/>
      <c r="D337" s="292"/>
      <c r="E337" s="293"/>
      <c r="F337" s="294"/>
      <c r="G337" s="212"/>
      <c r="H337" s="294"/>
      <c r="I337" s="295"/>
      <c r="J337" s="295"/>
      <c r="K337" s="569"/>
      <c r="L337" s="478"/>
      <c r="M337" s="478"/>
      <c r="N337" s="530"/>
    </row>
    <row r="338" spans="1:14" ht="12" customHeight="1" hidden="1" outlineLevel="1">
      <c r="A338" s="296"/>
      <c r="B338" s="179"/>
      <c r="C338" s="298"/>
      <c r="D338" s="292"/>
      <c r="E338" s="293"/>
      <c r="F338" s="294"/>
      <c r="G338" s="212"/>
      <c r="H338" s="294"/>
      <c r="I338" s="295"/>
      <c r="J338" s="295"/>
      <c r="K338" s="569"/>
      <c r="L338" s="478"/>
      <c r="M338" s="478"/>
      <c r="N338" s="530"/>
    </row>
    <row r="339" spans="1:14" ht="12" customHeight="1" hidden="1" outlineLevel="1">
      <c r="A339" s="296"/>
      <c r="B339" s="179"/>
      <c r="C339" s="180"/>
      <c r="D339" s="181"/>
      <c r="E339" s="182"/>
      <c r="F339" s="183"/>
      <c r="G339" s="168"/>
      <c r="H339" s="183"/>
      <c r="I339" s="297"/>
      <c r="J339" s="297"/>
      <c r="K339" s="570"/>
      <c r="L339" s="479"/>
      <c r="M339" s="479"/>
      <c r="N339" s="530"/>
    </row>
    <row r="340" spans="1:14" ht="12" customHeight="1" hidden="1" outlineLevel="1">
      <c r="A340" s="296"/>
      <c r="B340" s="179"/>
      <c r="C340" s="291"/>
      <c r="D340" s="292"/>
      <c r="E340" s="293"/>
      <c r="F340" s="294"/>
      <c r="G340" s="212"/>
      <c r="H340" s="294"/>
      <c r="I340" s="295"/>
      <c r="J340" s="295"/>
      <c r="K340" s="569"/>
      <c r="L340" s="478"/>
      <c r="M340" s="478"/>
      <c r="N340" s="530"/>
    </row>
    <row r="341" spans="1:14" ht="12" customHeight="1" hidden="1" outlineLevel="1">
      <c r="A341" s="296"/>
      <c r="B341" s="179"/>
      <c r="C341" s="180"/>
      <c r="D341" s="188"/>
      <c r="E341" s="189"/>
      <c r="F341" s="190"/>
      <c r="G341" s="168"/>
      <c r="H341" s="190"/>
      <c r="I341" s="297"/>
      <c r="J341" s="297"/>
      <c r="K341" s="570"/>
      <c r="L341" s="479"/>
      <c r="M341" s="479"/>
      <c r="N341" s="530"/>
    </row>
    <row r="342" spans="1:14" ht="12" customHeight="1" hidden="1" outlineLevel="1">
      <c r="A342" s="296"/>
      <c r="B342" s="179"/>
      <c r="C342" s="298"/>
      <c r="D342" s="292"/>
      <c r="E342" s="293"/>
      <c r="F342" s="294"/>
      <c r="G342" s="212"/>
      <c r="H342" s="294"/>
      <c r="I342" s="295"/>
      <c r="J342" s="295"/>
      <c r="K342" s="569"/>
      <c r="L342" s="478"/>
      <c r="M342" s="478"/>
      <c r="N342" s="530"/>
    </row>
    <row r="343" spans="1:14" ht="12" customHeight="1" hidden="1" outlineLevel="1">
      <c r="A343" s="296"/>
      <c r="B343" s="179"/>
      <c r="C343" s="298"/>
      <c r="D343" s="292"/>
      <c r="E343" s="293"/>
      <c r="F343" s="294"/>
      <c r="G343" s="212"/>
      <c r="H343" s="294"/>
      <c r="I343" s="295"/>
      <c r="J343" s="295"/>
      <c r="K343" s="569"/>
      <c r="L343" s="478"/>
      <c r="M343" s="478"/>
      <c r="N343" s="530"/>
    </row>
    <row r="344" spans="1:14" ht="12" customHeight="1" hidden="1" outlineLevel="1">
      <c r="A344" s="296"/>
      <c r="B344" s="179"/>
      <c r="C344" s="298"/>
      <c r="D344" s="292"/>
      <c r="E344" s="293"/>
      <c r="F344" s="294"/>
      <c r="G344" s="212"/>
      <c r="H344" s="294"/>
      <c r="I344" s="295"/>
      <c r="J344" s="295"/>
      <c r="K344" s="569"/>
      <c r="L344" s="478"/>
      <c r="M344" s="478"/>
      <c r="N344" s="530"/>
    </row>
    <row r="345" spans="1:14" ht="12" customHeight="1" hidden="1" outlineLevel="1">
      <c r="A345" s="296"/>
      <c r="B345" s="179"/>
      <c r="C345" s="257"/>
      <c r="D345" s="188"/>
      <c r="E345" s="189"/>
      <c r="F345" s="190"/>
      <c r="G345" s="168"/>
      <c r="H345" s="190"/>
      <c r="I345" s="297"/>
      <c r="J345" s="297"/>
      <c r="K345" s="570"/>
      <c r="L345" s="479"/>
      <c r="M345" s="479"/>
      <c r="N345" s="530"/>
    </row>
    <row r="346" spans="1:14" ht="12" customHeight="1" hidden="1" outlineLevel="1">
      <c r="A346" s="296"/>
      <c r="B346" s="179"/>
      <c r="C346" s="298"/>
      <c r="D346" s="292"/>
      <c r="E346" s="293"/>
      <c r="F346" s="294"/>
      <c r="G346" s="212"/>
      <c r="H346" s="294"/>
      <c r="I346" s="295"/>
      <c r="J346" s="295"/>
      <c r="K346" s="569"/>
      <c r="L346" s="478"/>
      <c r="M346" s="478"/>
      <c r="N346" s="530"/>
    </row>
    <row r="347" spans="1:14" ht="12" customHeight="1" hidden="1" outlineLevel="1">
      <c r="A347" s="296"/>
      <c r="B347" s="179"/>
      <c r="C347" s="298"/>
      <c r="D347" s="292"/>
      <c r="E347" s="293"/>
      <c r="F347" s="294"/>
      <c r="G347" s="212"/>
      <c r="H347" s="294"/>
      <c r="I347" s="295"/>
      <c r="J347" s="295"/>
      <c r="K347" s="569"/>
      <c r="L347" s="478"/>
      <c r="M347" s="478"/>
      <c r="N347" s="530"/>
    </row>
    <row r="348" spans="1:14" ht="12" customHeight="1" hidden="1" outlineLevel="1">
      <c r="A348" s="296"/>
      <c r="B348" s="179"/>
      <c r="C348" s="298"/>
      <c r="D348" s="292"/>
      <c r="E348" s="293"/>
      <c r="F348" s="294"/>
      <c r="G348" s="212"/>
      <c r="H348" s="294"/>
      <c r="I348" s="295"/>
      <c r="J348" s="295"/>
      <c r="K348" s="569"/>
      <c r="L348" s="478"/>
      <c r="M348" s="478"/>
      <c r="N348" s="530"/>
    </row>
    <row r="349" spans="1:14" ht="12" customHeight="1" hidden="1" outlineLevel="1">
      <c r="A349" s="296"/>
      <c r="B349" s="179"/>
      <c r="C349" s="298"/>
      <c r="D349" s="292"/>
      <c r="E349" s="293"/>
      <c r="F349" s="294"/>
      <c r="G349" s="212"/>
      <c r="H349" s="294"/>
      <c r="I349" s="295"/>
      <c r="J349" s="295"/>
      <c r="K349" s="569"/>
      <c r="L349" s="478"/>
      <c r="M349" s="478"/>
      <c r="N349" s="530"/>
    </row>
    <row r="350" spans="1:14" ht="12" customHeight="1" hidden="1" outlineLevel="1">
      <c r="A350" s="296"/>
      <c r="B350" s="179"/>
      <c r="C350" s="298"/>
      <c r="D350" s="292"/>
      <c r="E350" s="293"/>
      <c r="F350" s="294"/>
      <c r="G350" s="212"/>
      <c r="H350" s="294"/>
      <c r="I350" s="295"/>
      <c r="J350" s="295"/>
      <c r="K350" s="569"/>
      <c r="L350" s="478"/>
      <c r="M350" s="478"/>
      <c r="N350" s="530"/>
    </row>
    <row r="351" spans="1:14" ht="12" customHeight="1" hidden="1" outlineLevel="1">
      <c r="A351" s="296"/>
      <c r="B351" s="179"/>
      <c r="C351" s="298"/>
      <c r="D351" s="292"/>
      <c r="E351" s="293"/>
      <c r="F351" s="294"/>
      <c r="G351" s="212"/>
      <c r="H351" s="294"/>
      <c r="I351" s="295"/>
      <c r="J351" s="295"/>
      <c r="K351" s="569"/>
      <c r="L351" s="478"/>
      <c r="M351" s="478"/>
      <c r="N351" s="530"/>
    </row>
    <row r="352" spans="1:14" ht="12" customHeight="1" hidden="1" outlineLevel="1">
      <c r="A352" s="204"/>
      <c r="B352" s="301"/>
      <c r="C352" s="180"/>
      <c r="D352" s="181"/>
      <c r="E352" s="182"/>
      <c r="F352" s="183"/>
      <c r="G352" s="168"/>
      <c r="H352" s="183"/>
      <c r="I352" s="297"/>
      <c r="J352" s="297"/>
      <c r="K352" s="570"/>
      <c r="L352" s="479"/>
      <c r="M352" s="479"/>
      <c r="N352" s="530"/>
    </row>
    <row r="353" spans="1:14" ht="12" customHeight="1" hidden="1" outlineLevel="1">
      <c r="A353" s="296"/>
      <c r="B353" s="179"/>
      <c r="C353" s="298"/>
      <c r="D353" s="302"/>
      <c r="E353" s="303"/>
      <c r="F353" s="304"/>
      <c r="G353" s="212"/>
      <c r="H353" s="304"/>
      <c r="I353" s="295"/>
      <c r="J353" s="295"/>
      <c r="K353" s="569"/>
      <c r="L353" s="478"/>
      <c r="M353" s="478"/>
      <c r="N353" s="530"/>
    </row>
    <row r="354" spans="1:14" ht="12" customHeight="1" hidden="1" outlineLevel="1">
      <c r="A354" s="296"/>
      <c r="B354" s="179"/>
      <c r="C354" s="298"/>
      <c r="D354" s="292"/>
      <c r="E354" s="293"/>
      <c r="F354" s="294"/>
      <c r="G354" s="212"/>
      <c r="H354" s="294"/>
      <c r="I354" s="295"/>
      <c r="J354" s="295"/>
      <c r="K354" s="569"/>
      <c r="L354" s="478"/>
      <c r="M354" s="478"/>
      <c r="N354" s="530"/>
    </row>
    <row r="355" spans="1:14" ht="12" customHeight="1" hidden="1" outlineLevel="1">
      <c r="A355" s="296"/>
      <c r="B355" s="179"/>
      <c r="C355" s="298"/>
      <c r="D355" s="292"/>
      <c r="E355" s="293"/>
      <c r="F355" s="294"/>
      <c r="G355" s="212"/>
      <c r="H355" s="294"/>
      <c r="I355" s="295"/>
      <c r="J355" s="295"/>
      <c r="K355" s="569"/>
      <c r="L355" s="478"/>
      <c r="M355" s="478"/>
      <c r="N355" s="530"/>
    </row>
    <row r="356" spans="1:14" ht="0.75" customHeight="1" hidden="1" outlineLevel="1">
      <c r="A356" s="296"/>
      <c r="B356" s="179"/>
      <c r="C356" s="180"/>
      <c r="D356" s="181"/>
      <c r="E356" s="182"/>
      <c r="F356" s="183"/>
      <c r="G356" s="168"/>
      <c r="H356" s="183"/>
      <c r="I356" s="297"/>
      <c r="J356" s="297"/>
      <c r="K356" s="570"/>
      <c r="L356" s="479"/>
      <c r="M356" s="479"/>
      <c r="N356" s="530"/>
    </row>
    <row r="357" spans="1:14" ht="12" customHeight="1" hidden="1" outlineLevel="1">
      <c r="A357" s="296"/>
      <c r="B357" s="179"/>
      <c r="C357" s="298"/>
      <c r="D357" s="292"/>
      <c r="E357" s="293"/>
      <c r="F357" s="294"/>
      <c r="G357" s="212"/>
      <c r="H357" s="294"/>
      <c r="I357" s="295"/>
      <c r="J357" s="295"/>
      <c r="K357" s="569"/>
      <c r="L357" s="478"/>
      <c r="M357" s="478"/>
      <c r="N357" s="530"/>
    </row>
    <row r="358" spans="1:14" ht="12" customHeight="1" hidden="1" outlineLevel="1">
      <c r="A358" s="296"/>
      <c r="B358" s="179"/>
      <c r="C358" s="298"/>
      <c r="D358" s="292"/>
      <c r="E358" s="293"/>
      <c r="F358" s="294"/>
      <c r="G358" s="212"/>
      <c r="H358" s="294"/>
      <c r="I358" s="295"/>
      <c r="J358" s="295"/>
      <c r="K358" s="569"/>
      <c r="L358" s="478"/>
      <c r="M358" s="478"/>
      <c r="N358" s="530"/>
    </row>
    <row r="359" spans="1:14" ht="12" customHeight="1" hidden="1" outlineLevel="1">
      <c r="A359" s="296"/>
      <c r="B359" s="179"/>
      <c r="C359" s="298"/>
      <c r="D359" s="292"/>
      <c r="E359" s="293"/>
      <c r="F359" s="294"/>
      <c r="G359" s="212"/>
      <c r="H359" s="294"/>
      <c r="I359" s="295"/>
      <c r="J359" s="295"/>
      <c r="K359" s="569"/>
      <c r="L359" s="478"/>
      <c r="M359" s="478"/>
      <c r="N359" s="530"/>
    </row>
    <row r="360" spans="1:14" ht="12" customHeight="1" hidden="1" outlineLevel="1">
      <c r="A360" s="296"/>
      <c r="B360" s="179"/>
      <c r="C360" s="298"/>
      <c r="D360" s="292"/>
      <c r="E360" s="293"/>
      <c r="F360" s="294"/>
      <c r="G360" s="212"/>
      <c r="H360" s="294"/>
      <c r="I360" s="295"/>
      <c r="J360" s="295"/>
      <c r="K360" s="569"/>
      <c r="L360" s="478"/>
      <c r="M360" s="478"/>
      <c r="N360" s="530"/>
    </row>
    <row r="361" spans="1:14" ht="12" customHeight="1" hidden="1" outlineLevel="1">
      <c r="A361" s="296"/>
      <c r="B361" s="179"/>
      <c r="C361" s="298"/>
      <c r="D361" s="292"/>
      <c r="E361" s="293"/>
      <c r="F361" s="294"/>
      <c r="G361" s="212"/>
      <c r="H361" s="294"/>
      <c r="I361" s="295"/>
      <c r="J361" s="295"/>
      <c r="K361" s="569"/>
      <c r="L361" s="478"/>
      <c r="M361" s="478"/>
      <c r="N361" s="530"/>
    </row>
    <row r="362" spans="1:14" ht="12" customHeight="1" hidden="1" outlineLevel="1">
      <c r="A362" s="296"/>
      <c r="B362" s="179"/>
      <c r="C362" s="298"/>
      <c r="D362" s="292"/>
      <c r="E362" s="293"/>
      <c r="F362" s="294"/>
      <c r="G362" s="212"/>
      <c r="H362" s="294"/>
      <c r="I362" s="295"/>
      <c r="J362" s="295"/>
      <c r="K362" s="569"/>
      <c r="L362" s="478"/>
      <c r="M362" s="478"/>
      <c r="N362" s="530"/>
    </row>
    <row r="363" spans="1:14" ht="0.75" customHeight="1" hidden="1" outlineLevel="1">
      <c r="A363" s="305"/>
      <c r="B363" s="301"/>
      <c r="C363" s="257"/>
      <c r="D363" s="188"/>
      <c r="E363" s="189"/>
      <c r="F363" s="190"/>
      <c r="G363" s="168"/>
      <c r="H363" s="190"/>
      <c r="I363" s="297"/>
      <c r="J363" s="297"/>
      <c r="K363" s="570"/>
      <c r="L363" s="479"/>
      <c r="M363" s="479"/>
      <c r="N363" s="530"/>
    </row>
    <row r="364" spans="1:14" ht="12" customHeight="1" hidden="1" outlineLevel="1">
      <c r="A364" s="306"/>
      <c r="B364" s="307"/>
      <c r="C364" s="308"/>
      <c r="D364" s="309"/>
      <c r="E364" s="310"/>
      <c r="F364" s="311"/>
      <c r="G364" s="313"/>
      <c r="H364" s="311"/>
      <c r="I364" s="313"/>
      <c r="J364" s="313"/>
      <c r="K364" s="573"/>
      <c r="L364" s="482"/>
      <c r="M364" s="482"/>
      <c r="N364" s="530"/>
    </row>
    <row r="365" spans="1:14" ht="12" customHeight="1" hidden="1" outlineLevel="1">
      <c r="A365" s="219"/>
      <c r="B365" s="220"/>
      <c r="C365" s="229"/>
      <c r="D365" s="230"/>
      <c r="E365" s="231"/>
      <c r="F365" s="232"/>
      <c r="G365" s="285"/>
      <c r="H365" s="232"/>
      <c r="I365" s="285"/>
      <c r="J365" s="285"/>
      <c r="K365" s="567"/>
      <c r="L365" s="476"/>
      <c r="M365" s="476"/>
      <c r="N365" s="530"/>
    </row>
    <row r="366" spans="1:14" ht="0.75" customHeight="1" hidden="1">
      <c r="A366" s="286"/>
      <c r="B366" s="287"/>
      <c r="C366" s="288"/>
      <c r="D366" s="276"/>
      <c r="E366" s="277"/>
      <c r="F366" s="278"/>
      <c r="G366" s="153"/>
      <c r="H366" s="278"/>
      <c r="I366" s="289"/>
      <c r="J366" s="289"/>
      <c r="K366" s="568"/>
      <c r="L366" s="477"/>
      <c r="M366" s="477"/>
      <c r="N366" s="530"/>
    </row>
    <row r="367" spans="1:14" ht="12" customHeight="1" hidden="1" outlineLevel="1">
      <c r="A367" s="290"/>
      <c r="B367" s="179"/>
      <c r="C367" s="291"/>
      <c r="D367" s="292"/>
      <c r="E367" s="293"/>
      <c r="F367" s="294"/>
      <c r="G367" s="212"/>
      <c r="H367" s="294"/>
      <c r="I367" s="295"/>
      <c r="J367" s="295"/>
      <c r="K367" s="569"/>
      <c r="L367" s="478"/>
      <c r="M367" s="478"/>
      <c r="N367" s="530"/>
    </row>
    <row r="368" spans="1:14" ht="12" customHeight="1" hidden="1" outlineLevel="1">
      <c r="A368" s="290"/>
      <c r="B368" s="179"/>
      <c r="C368" s="291"/>
      <c r="D368" s="292"/>
      <c r="E368" s="293"/>
      <c r="F368" s="294"/>
      <c r="G368" s="212"/>
      <c r="H368" s="294"/>
      <c r="I368" s="295"/>
      <c r="J368" s="295"/>
      <c r="K368" s="569"/>
      <c r="L368" s="478"/>
      <c r="M368" s="478"/>
      <c r="N368" s="530"/>
    </row>
    <row r="369" spans="1:14" ht="0.75" customHeight="1" hidden="1" outlineLevel="1">
      <c r="A369" s="296"/>
      <c r="B369" s="179"/>
      <c r="C369" s="257"/>
      <c r="D369" s="188"/>
      <c r="E369" s="189"/>
      <c r="F369" s="190"/>
      <c r="G369" s="168"/>
      <c r="H369" s="190"/>
      <c r="I369" s="297"/>
      <c r="J369" s="297"/>
      <c r="K369" s="570"/>
      <c r="L369" s="479"/>
      <c r="M369" s="479"/>
      <c r="N369" s="530"/>
    </row>
    <row r="370" spans="1:14" ht="12" customHeight="1" hidden="1" outlineLevel="1">
      <c r="A370" s="296"/>
      <c r="B370" s="179"/>
      <c r="C370" s="291"/>
      <c r="D370" s="292"/>
      <c r="E370" s="293"/>
      <c r="F370" s="294"/>
      <c r="G370" s="314"/>
      <c r="H370" s="294"/>
      <c r="I370" s="190"/>
      <c r="J370" s="297"/>
      <c r="K370" s="570"/>
      <c r="L370" s="479"/>
      <c r="M370" s="479"/>
      <c r="N370" s="530"/>
    </row>
    <row r="371" spans="1:14" ht="12" customHeight="1" hidden="1" outlineLevel="1">
      <c r="A371" s="296"/>
      <c r="B371" s="179"/>
      <c r="C371" s="291"/>
      <c r="D371" s="292"/>
      <c r="E371" s="293"/>
      <c r="F371" s="294"/>
      <c r="G371" s="212"/>
      <c r="H371" s="294"/>
      <c r="I371" s="295"/>
      <c r="J371" s="295"/>
      <c r="K371" s="569"/>
      <c r="L371" s="478"/>
      <c r="M371" s="478"/>
      <c r="N371" s="530"/>
    </row>
    <row r="372" spans="1:14" ht="12" customHeight="1" hidden="1" outlineLevel="1">
      <c r="A372" s="296"/>
      <c r="B372" s="179"/>
      <c r="C372" s="291"/>
      <c r="D372" s="292"/>
      <c r="E372" s="293"/>
      <c r="F372" s="294"/>
      <c r="G372" s="212"/>
      <c r="H372" s="294"/>
      <c r="I372" s="295"/>
      <c r="J372" s="295"/>
      <c r="K372" s="569"/>
      <c r="L372" s="478"/>
      <c r="M372" s="478"/>
      <c r="N372" s="530"/>
    </row>
    <row r="373" spans="1:14" ht="12" customHeight="1" hidden="1" outlineLevel="1">
      <c r="A373" s="296"/>
      <c r="B373" s="179"/>
      <c r="C373" s="291"/>
      <c r="D373" s="292"/>
      <c r="E373" s="293"/>
      <c r="F373" s="294"/>
      <c r="G373" s="212"/>
      <c r="H373" s="294"/>
      <c r="I373" s="295"/>
      <c r="J373" s="295"/>
      <c r="K373" s="569"/>
      <c r="L373" s="478"/>
      <c r="M373" s="478"/>
      <c r="N373" s="530"/>
    </row>
    <row r="374" spans="1:14" ht="12" customHeight="1" hidden="1" outlineLevel="1">
      <c r="A374" s="296"/>
      <c r="B374" s="179"/>
      <c r="C374" s="298"/>
      <c r="D374" s="292"/>
      <c r="E374" s="293"/>
      <c r="F374" s="294"/>
      <c r="G374" s="212"/>
      <c r="H374" s="294"/>
      <c r="I374" s="295"/>
      <c r="J374" s="295"/>
      <c r="K374" s="569"/>
      <c r="L374" s="478"/>
      <c r="M374" s="478"/>
      <c r="N374" s="530"/>
    </row>
    <row r="375" spans="1:14" ht="12" customHeight="1" hidden="1" outlineLevel="1">
      <c r="A375" s="296"/>
      <c r="B375" s="179"/>
      <c r="C375" s="298"/>
      <c r="D375" s="292"/>
      <c r="E375" s="293"/>
      <c r="F375" s="294"/>
      <c r="G375" s="212"/>
      <c r="H375" s="294"/>
      <c r="I375" s="295"/>
      <c r="J375" s="295"/>
      <c r="K375" s="569"/>
      <c r="L375" s="478"/>
      <c r="M375" s="478"/>
      <c r="N375" s="530"/>
    </row>
    <row r="376" spans="1:14" ht="12" customHeight="1" hidden="1" outlineLevel="1">
      <c r="A376" s="296"/>
      <c r="B376" s="179"/>
      <c r="C376" s="298"/>
      <c r="D376" s="292"/>
      <c r="E376" s="293"/>
      <c r="F376" s="294"/>
      <c r="G376" s="212"/>
      <c r="H376" s="294"/>
      <c r="I376" s="295"/>
      <c r="J376" s="295"/>
      <c r="K376" s="569"/>
      <c r="L376" s="478"/>
      <c r="M376" s="478"/>
      <c r="N376" s="530"/>
    </row>
    <row r="377" spans="1:14" ht="12" customHeight="1" hidden="1" outlineLevel="1">
      <c r="A377" s="296"/>
      <c r="B377" s="179"/>
      <c r="C377" s="298"/>
      <c r="D377" s="292"/>
      <c r="E377" s="293"/>
      <c r="F377" s="294"/>
      <c r="G377" s="212"/>
      <c r="H377" s="294"/>
      <c r="I377" s="295"/>
      <c r="J377" s="295"/>
      <c r="K377" s="569"/>
      <c r="L377" s="478"/>
      <c r="M377" s="478"/>
      <c r="N377" s="530"/>
    </row>
    <row r="378" spans="1:14" ht="12" customHeight="1" hidden="1" outlineLevel="1">
      <c r="A378" s="296"/>
      <c r="B378" s="179"/>
      <c r="C378" s="298"/>
      <c r="D378" s="292"/>
      <c r="E378" s="293"/>
      <c r="F378" s="294"/>
      <c r="G378" s="212"/>
      <c r="H378" s="294"/>
      <c r="I378" s="295"/>
      <c r="J378" s="295"/>
      <c r="K378" s="569"/>
      <c r="L378" s="478"/>
      <c r="M378" s="478"/>
      <c r="N378" s="530"/>
    </row>
    <row r="379" spans="1:14" ht="12" customHeight="1" hidden="1" outlineLevel="1">
      <c r="A379" s="296"/>
      <c r="B379" s="179"/>
      <c r="C379" s="180"/>
      <c r="D379" s="181"/>
      <c r="E379" s="182"/>
      <c r="F379" s="183"/>
      <c r="G379" s="168"/>
      <c r="H379" s="183"/>
      <c r="I379" s="297"/>
      <c r="J379" s="297"/>
      <c r="K379" s="570"/>
      <c r="L379" s="479"/>
      <c r="M379" s="479"/>
      <c r="N379" s="530"/>
    </row>
    <row r="380" spans="1:14" ht="12" customHeight="1" hidden="1" outlineLevel="1">
      <c r="A380" s="296"/>
      <c r="B380" s="179"/>
      <c r="C380" s="291"/>
      <c r="D380" s="292"/>
      <c r="E380" s="293"/>
      <c r="F380" s="294"/>
      <c r="G380" s="212"/>
      <c r="H380" s="294"/>
      <c r="I380" s="295"/>
      <c r="J380" s="295"/>
      <c r="K380" s="569"/>
      <c r="L380" s="478"/>
      <c r="M380" s="478"/>
      <c r="N380" s="530"/>
    </row>
    <row r="381" spans="1:14" ht="12" customHeight="1" hidden="1" outlineLevel="1">
      <c r="A381" s="296"/>
      <c r="B381" s="179"/>
      <c r="C381" s="257"/>
      <c r="D381" s="188"/>
      <c r="E381" s="189"/>
      <c r="F381" s="190"/>
      <c r="G381" s="168"/>
      <c r="H381" s="190"/>
      <c r="I381" s="297"/>
      <c r="J381" s="297"/>
      <c r="K381" s="570"/>
      <c r="L381" s="479"/>
      <c r="M381" s="479"/>
      <c r="N381" s="530"/>
    </row>
    <row r="382" spans="1:14" ht="12" customHeight="1" hidden="1" outlineLevel="1">
      <c r="A382" s="296"/>
      <c r="B382" s="179"/>
      <c r="C382" s="298"/>
      <c r="D382" s="292"/>
      <c r="E382" s="293"/>
      <c r="F382" s="294"/>
      <c r="G382" s="212"/>
      <c r="H382" s="294"/>
      <c r="I382" s="295"/>
      <c r="J382" s="295"/>
      <c r="K382" s="569"/>
      <c r="L382" s="478"/>
      <c r="M382" s="478"/>
      <c r="N382" s="530"/>
    </row>
    <row r="383" spans="1:14" ht="12" customHeight="1" hidden="1" outlineLevel="1">
      <c r="A383" s="296"/>
      <c r="B383" s="179"/>
      <c r="C383" s="298"/>
      <c r="D383" s="292"/>
      <c r="E383" s="293"/>
      <c r="F383" s="294"/>
      <c r="G383" s="212"/>
      <c r="H383" s="294"/>
      <c r="I383" s="295"/>
      <c r="J383" s="295"/>
      <c r="K383" s="569"/>
      <c r="L383" s="478"/>
      <c r="M383" s="478"/>
      <c r="N383" s="530"/>
    </row>
    <row r="384" spans="1:14" ht="12" customHeight="1" hidden="1" outlineLevel="1">
      <c r="A384" s="204"/>
      <c r="B384" s="301"/>
      <c r="C384" s="180"/>
      <c r="D384" s="181"/>
      <c r="E384" s="182"/>
      <c r="F384" s="183"/>
      <c r="G384" s="315"/>
      <c r="H384" s="183"/>
      <c r="I384" s="183"/>
      <c r="J384" s="297"/>
      <c r="K384" s="570"/>
      <c r="L384" s="479"/>
      <c r="M384" s="479"/>
      <c r="N384" s="530"/>
    </row>
    <row r="385" spans="1:14" ht="12" customHeight="1" hidden="1" outlineLevel="1">
      <c r="A385" s="296"/>
      <c r="B385" s="179"/>
      <c r="C385" s="298"/>
      <c r="D385" s="292"/>
      <c r="E385" s="293"/>
      <c r="F385" s="294"/>
      <c r="G385" s="314"/>
      <c r="H385" s="294"/>
      <c r="I385" s="190"/>
      <c r="J385" s="297"/>
      <c r="K385" s="570"/>
      <c r="L385" s="479"/>
      <c r="M385" s="479"/>
      <c r="N385" s="530"/>
    </row>
    <row r="386" spans="1:14" ht="12" customHeight="1" hidden="1" outlineLevel="1">
      <c r="A386" s="296"/>
      <c r="B386" s="179"/>
      <c r="C386" s="180"/>
      <c r="D386" s="181"/>
      <c r="E386" s="182"/>
      <c r="F386" s="183"/>
      <c r="G386" s="168"/>
      <c r="H386" s="183"/>
      <c r="I386" s="297"/>
      <c r="J386" s="297"/>
      <c r="K386" s="570"/>
      <c r="L386" s="479"/>
      <c r="M386" s="479"/>
      <c r="N386" s="530"/>
    </row>
    <row r="387" spans="1:14" ht="12" customHeight="1" hidden="1" outlineLevel="1">
      <c r="A387" s="296"/>
      <c r="B387" s="179"/>
      <c r="C387" s="298"/>
      <c r="D387" s="292"/>
      <c r="E387" s="293"/>
      <c r="F387" s="294"/>
      <c r="G387" s="212"/>
      <c r="H387" s="294"/>
      <c r="I387" s="295"/>
      <c r="J387" s="295"/>
      <c r="K387" s="569"/>
      <c r="L387" s="478"/>
      <c r="M387" s="478"/>
      <c r="N387" s="530"/>
    </row>
    <row r="388" spans="1:14" ht="12" customHeight="1" hidden="1" outlineLevel="1">
      <c r="A388" s="296"/>
      <c r="B388" s="179"/>
      <c r="C388" s="298"/>
      <c r="D388" s="292"/>
      <c r="E388" s="293"/>
      <c r="F388" s="294"/>
      <c r="G388" s="212"/>
      <c r="H388" s="294"/>
      <c r="I388" s="295"/>
      <c r="J388" s="295"/>
      <c r="K388" s="569"/>
      <c r="L388" s="478"/>
      <c r="M388" s="478"/>
      <c r="N388" s="530"/>
    </row>
    <row r="389" spans="1:14" ht="12" customHeight="1" hidden="1" outlineLevel="1">
      <c r="A389" s="305"/>
      <c r="B389" s="301"/>
      <c r="C389" s="257"/>
      <c r="D389" s="188"/>
      <c r="E389" s="189"/>
      <c r="F389" s="190"/>
      <c r="G389" s="168"/>
      <c r="H389" s="190"/>
      <c r="I389" s="297"/>
      <c r="J389" s="297"/>
      <c r="K389" s="570"/>
      <c r="L389" s="479"/>
      <c r="M389" s="479"/>
      <c r="N389" s="530"/>
    </row>
    <row r="390" spans="1:14" ht="12" customHeight="1" hidden="1" outlineLevel="1">
      <c r="A390" s="306"/>
      <c r="B390" s="307"/>
      <c r="C390" s="308"/>
      <c r="D390" s="309"/>
      <c r="E390" s="310"/>
      <c r="F390" s="311"/>
      <c r="G390" s="313"/>
      <c r="H390" s="311"/>
      <c r="I390" s="313"/>
      <c r="J390" s="313"/>
      <c r="K390" s="573"/>
      <c r="L390" s="482"/>
      <c r="M390" s="482"/>
      <c r="N390" s="530"/>
    </row>
    <row r="391" spans="1:14" ht="12" customHeight="1" hidden="1" outlineLevel="1">
      <c r="A391" s="219"/>
      <c r="B391" s="220"/>
      <c r="C391" s="229"/>
      <c r="D391" s="230"/>
      <c r="E391" s="231"/>
      <c r="F391" s="232"/>
      <c r="G391" s="285"/>
      <c r="H391" s="232"/>
      <c r="I391" s="285"/>
      <c r="J391" s="285"/>
      <c r="K391" s="567"/>
      <c r="L391" s="476"/>
      <c r="M391" s="476"/>
      <c r="N391" s="530"/>
    </row>
    <row r="392" spans="1:14" ht="0.75" customHeight="1" hidden="1">
      <c r="A392" s="286"/>
      <c r="B392" s="287"/>
      <c r="C392" s="288"/>
      <c r="D392" s="276"/>
      <c r="E392" s="277"/>
      <c r="F392" s="278"/>
      <c r="G392" s="153"/>
      <c r="H392" s="278"/>
      <c r="I392" s="289"/>
      <c r="J392" s="289"/>
      <c r="K392" s="568"/>
      <c r="L392" s="477"/>
      <c r="M392" s="477"/>
      <c r="N392" s="530"/>
    </row>
    <row r="393" spans="1:14" ht="12" customHeight="1" hidden="1" outlineLevel="1">
      <c r="A393" s="290"/>
      <c r="B393" s="179"/>
      <c r="C393" s="291"/>
      <c r="D393" s="292"/>
      <c r="E393" s="293"/>
      <c r="F393" s="294"/>
      <c r="G393" s="65"/>
      <c r="H393" s="294"/>
      <c r="I393" s="192"/>
      <c r="J393" s="192"/>
      <c r="K393" s="574"/>
      <c r="L393" s="483"/>
      <c r="M393" s="483"/>
      <c r="N393" s="530"/>
    </row>
    <row r="394" spans="1:14" ht="12" customHeight="1" hidden="1" outlineLevel="1">
      <c r="A394" s="290"/>
      <c r="B394" s="179"/>
      <c r="C394" s="291"/>
      <c r="D394" s="292"/>
      <c r="E394" s="293"/>
      <c r="F394" s="294"/>
      <c r="G394" s="65"/>
      <c r="H394" s="294"/>
      <c r="I394" s="192"/>
      <c r="J394" s="192"/>
      <c r="K394" s="574"/>
      <c r="L394" s="483"/>
      <c r="M394" s="483"/>
      <c r="N394" s="530"/>
    </row>
    <row r="395" spans="1:14" ht="0.75" customHeight="1" hidden="1" outlineLevel="1">
      <c r="A395" s="296"/>
      <c r="B395" s="179"/>
      <c r="C395" s="257"/>
      <c r="D395" s="188"/>
      <c r="E395" s="189"/>
      <c r="F395" s="190"/>
      <c r="G395" s="168"/>
      <c r="H395" s="190"/>
      <c r="I395" s="297"/>
      <c r="J395" s="297"/>
      <c r="K395" s="570"/>
      <c r="L395" s="479"/>
      <c r="M395" s="479"/>
      <c r="N395" s="530"/>
    </row>
    <row r="396" spans="1:14" ht="12" customHeight="1" hidden="1" outlineLevel="1">
      <c r="A396" s="296"/>
      <c r="B396" s="179"/>
      <c r="C396" s="291"/>
      <c r="D396" s="292"/>
      <c r="E396" s="293"/>
      <c r="F396" s="294"/>
      <c r="G396" s="65"/>
      <c r="H396" s="294"/>
      <c r="I396" s="192"/>
      <c r="J396" s="192"/>
      <c r="K396" s="574"/>
      <c r="L396" s="483"/>
      <c r="M396" s="483"/>
      <c r="N396" s="530"/>
    </row>
    <row r="397" spans="1:14" ht="12" customHeight="1" hidden="1" outlineLevel="1">
      <c r="A397" s="296"/>
      <c r="B397" s="179"/>
      <c r="C397" s="291"/>
      <c r="D397" s="292"/>
      <c r="E397" s="293"/>
      <c r="F397" s="294"/>
      <c r="G397" s="65"/>
      <c r="H397" s="294"/>
      <c r="I397" s="192"/>
      <c r="J397" s="192"/>
      <c r="K397" s="574"/>
      <c r="L397" s="483"/>
      <c r="M397" s="483"/>
      <c r="N397" s="530"/>
    </row>
    <row r="398" spans="1:14" ht="12" customHeight="1" hidden="1" outlineLevel="1">
      <c r="A398" s="296"/>
      <c r="B398" s="179"/>
      <c r="C398" s="291"/>
      <c r="D398" s="292"/>
      <c r="E398" s="293"/>
      <c r="F398" s="294"/>
      <c r="G398" s="65"/>
      <c r="H398" s="294"/>
      <c r="I398" s="192"/>
      <c r="J398" s="192"/>
      <c r="K398" s="574"/>
      <c r="L398" s="483"/>
      <c r="M398" s="483"/>
      <c r="N398" s="530"/>
    </row>
    <row r="399" spans="1:14" ht="12" customHeight="1" hidden="1" outlineLevel="1">
      <c r="A399" s="296"/>
      <c r="B399" s="179"/>
      <c r="C399" s="298"/>
      <c r="D399" s="292"/>
      <c r="E399" s="293"/>
      <c r="F399" s="294"/>
      <c r="G399" s="65"/>
      <c r="H399" s="294"/>
      <c r="I399" s="192"/>
      <c r="J399" s="192"/>
      <c r="K399" s="574"/>
      <c r="L399" s="483"/>
      <c r="M399" s="483"/>
      <c r="N399" s="530"/>
    </row>
    <row r="400" spans="1:14" ht="12" customHeight="1" hidden="1" outlineLevel="1">
      <c r="A400" s="296"/>
      <c r="B400" s="179"/>
      <c r="C400" s="298"/>
      <c r="D400" s="292"/>
      <c r="E400" s="293"/>
      <c r="F400" s="294"/>
      <c r="G400" s="65"/>
      <c r="H400" s="294"/>
      <c r="I400" s="192"/>
      <c r="J400" s="192"/>
      <c r="K400" s="574"/>
      <c r="L400" s="483"/>
      <c r="M400" s="483"/>
      <c r="N400" s="530"/>
    </row>
    <row r="401" spans="1:14" ht="12" customHeight="1" hidden="1" outlineLevel="1">
      <c r="A401" s="296"/>
      <c r="B401" s="179"/>
      <c r="C401" s="298"/>
      <c r="D401" s="292"/>
      <c r="E401" s="293"/>
      <c r="F401" s="294"/>
      <c r="G401" s="65"/>
      <c r="H401" s="294"/>
      <c r="I401" s="192"/>
      <c r="J401" s="192"/>
      <c r="K401" s="574"/>
      <c r="L401" s="483"/>
      <c r="M401" s="483"/>
      <c r="N401" s="530"/>
    </row>
    <row r="402" spans="1:14" ht="12" customHeight="1" hidden="1" outlineLevel="1">
      <c r="A402" s="296"/>
      <c r="B402" s="179"/>
      <c r="C402" s="298"/>
      <c r="D402" s="292"/>
      <c r="E402" s="293"/>
      <c r="F402" s="294"/>
      <c r="G402" s="65"/>
      <c r="H402" s="294"/>
      <c r="I402" s="192"/>
      <c r="J402" s="192"/>
      <c r="K402" s="574"/>
      <c r="L402" s="483"/>
      <c r="M402" s="483"/>
      <c r="N402" s="530"/>
    </row>
    <row r="403" spans="1:14" ht="12" customHeight="1" hidden="1" outlineLevel="1">
      <c r="A403" s="296"/>
      <c r="B403" s="179"/>
      <c r="C403" s="298"/>
      <c r="D403" s="292"/>
      <c r="E403" s="293"/>
      <c r="F403" s="294"/>
      <c r="G403" s="65"/>
      <c r="H403" s="294"/>
      <c r="I403" s="192"/>
      <c r="J403" s="192"/>
      <c r="K403" s="574"/>
      <c r="L403" s="483"/>
      <c r="M403" s="483"/>
      <c r="N403" s="530"/>
    </row>
    <row r="404" spans="1:14" ht="12" customHeight="1" hidden="1" outlineLevel="1">
      <c r="A404" s="296"/>
      <c r="B404" s="179"/>
      <c r="C404" s="180"/>
      <c r="D404" s="181"/>
      <c r="E404" s="182"/>
      <c r="F404" s="183"/>
      <c r="G404" s="168"/>
      <c r="H404" s="183"/>
      <c r="I404" s="297"/>
      <c r="J404" s="297"/>
      <c r="K404" s="570"/>
      <c r="L404" s="479"/>
      <c r="M404" s="479"/>
      <c r="N404" s="530"/>
    </row>
    <row r="405" spans="1:14" ht="12" customHeight="1" hidden="1" outlineLevel="1">
      <c r="A405" s="296"/>
      <c r="B405" s="179"/>
      <c r="C405" s="291"/>
      <c r="D405" s="292"/>
      <c r="E405" s="293"/>
      <c r="F405" s="294"/>
      <c r="G405" s="65"/>
      <c r="H405" s="294"/>
      <c r="I405" s="192"/>
      <c r="J405" s="192"/>
      <c r="K405" s="574"/>
      <c r="L405" s="483"/>
      <c r="M405" s="483"/>
      <c r="N405" s="530"/>
    </row>
    <row r="406" spans="1:14" ht="12" customHeight="1" hidden="1" outlineLevel="1">
      <c r="A406" s="296"/>
      <c r="B406" s="179"/>
      <c r="C406" s="180"/>
      <c r="D406" s="188"/>
      <c r="E406" s="189"/>
      <c r="F406" s="190"/>
      <c r="G406" s="168"/>
      <c r="H406" s="190"/>
      <c r="I406" s="297"/>
      <c r="J406" s="297"/>
      <c r="K406" s="570"/>
      <c r="L406" s="479"/>
      <c r="M406" s="479"/>
      <c r="N406" s="530"/>
    </row>
    <row r="407" spans="1:14" ht="12" customHeight="1" hidden="1" outlineLevel="1">
      <c r="A407" s="296"/>
      <c r="B407" s="179"/>
      <c r="C407" s="298"/>
      <c r="D407" s="292"/>
      <c r="E407" s="293"/>
      <c r="F407" s="294"/>
      <c r="G407" s="65"/>
      <c r="H407" s="294"/>
      <c r="I407" s="192"/>
      <c r="J407" s="192"/>
      <c r="K407" s="574"/>
      <c r="L407" s="483"/>
      <c r="M407" s="483"/>
      <c r="N407" s="530"/>
    </row>
    <row r="408" spans="1:14" ht="12" customHeight="1" hidden="1" outlineLevel="1">
      <c r="A408" s="296"/>
      <c r="B408" s="179"/>
      <c r="C408" s="298"/>
      <c r="D408" s="292"/>
      <c r="E408" s="293"/>
      <c r="F408" s="294"/>
      <c r="G408" s="65"/>
      <c r="H408" s="294"/>
      <c r="I408" s="192"/>
      <c r="J408" s="192"/>
      <c r="K408" s="574"/>
      <c r="L408" s="483"/>
      <c r="M408" s="483"/>
      <c r="N408" s="530"/>
    </row>
    <row r="409" spans="1:14" ht="12" customHeight="1" hidden="1" outlineLevel="1">
      <c r="A409" s="296"/>
      <c r="B409" s="179"/>
      <c r="C409" s="298"/>
      <c r="D409" s="292"/>
      <c r="E409" s="293"/>
      <c r="F409" s="294"/>
      <c r="G409" s="65"/>
      <c r="H409" s="294"/>
      <c r="I409" s="192"/>
      <c r="J409" s="192"/>
      <c r="K409" s="574"/>
      <c r="L409" s="483"/>
      <c r="M409" s="483"/>
      <c r="N409" s="530"/>
    </row>
    <row r="410" spans="1:14" ht="12" customHeight="1" hidden="1" outlineLevel="1">
      <c r="A410" s="296"/>
      <c r="B410" s="179"/>
      <c r="C410" s="257"/>
      <c r="D410" s="188"/>
      <c r="E410" s="189"/>
      <c r="F410" s="190"/>
      <c r="G410" s="168"/>
      <c r="H410" s="190"/>
      <c r="I410" s="297"/>
      <c r="J410" s="297"/>
      <c r="K410" s="570"/>
      <c r="L410" s="479"/>
      <c r="M410" s="479"/>
      <c r="N410" s="530"/>
    </row>
    <row r="411" spans="1:14" ht="12" customHeight="1" hidden="1" outlineLevel="1">
      <c r="A411" s="296"/>
      <c r="B411" s="179"/>
      <c r="C411" s="298"/>
      <c r="D411" s="292"/>
      <c r="E411" s="293"/>
      <c r="F411" s="294"/>
      <c r="G411" s="65"/>
      <c r="H411" s="294"/>
      <c r="I411" s="192"/>
      <c r="J411" s="192"/>
      <c r="K411" s="574"/>
      <c r="L411" s="483"/>
      <c r="M411" s="483"/>
      <c r="N411" s="530"/>
    </row>
    <row r="412" spans="1:14" ht="12" customHeight="1" hidden="1" outlineLevel="1">
      <c r="A412" s="296"/>
      <c r="B412" s="179"/>
      <c r="C412" s="298"/>
      <c r="D412" s="292"/>
      <c r="E412" s="293"/>
      <c r="F412" s="294"/>
      <c r="G412" s="65"/>
      <c r="H412" s="294"/>
      <c r="I412" s="192"/>
      <c r="J412" s="192"/>
      <c r="K412" s="574"/>
      <c r="L412" s="483"/>
      <c r="M412" s="483"/>
      <c r="N412" s="530"/>
    </row>
    <row r="413" spans="1:14" ht="12" customHeight="1" hidden="1" outlineLevel="1">
      <c r="A413" s="296"/>
      <c r="B413" s="179"/>
      <c r="C413" s="298"/>
      <c r="D413" s="292"/>
      <c r="E413" s="293"/>
      <c r="F413" s="294"/>
      <c r="G413" s="316"/>
      <c r="H413" s="294"/>
      <c r="I413" s="294"/>
      <c r="J413" s="317"/>
      <c r="K413" s="575"/>
      <c r="L413" s="484"/>
      <c r="M413" s="484"/>
      <c r="N413" s="530"/>
    </row>
    <row r="414" spans="1:14" ht="12" customHeight="1" hidden="1" outlineLevel="1">
      <c r="A414" s="204"/>
      <c r="B414" s="301"/>
      <c r="C414" s="180"/>
      <c r="D414" s="181"/>
      <c r="E414" s="182"/>
      <c r="F414" s="183"/>
      <c r="G414" s="168"/>
      <c r="H414" s="183"/>
      <c r="I414" s="297"/>
      <c r="J414" s="297"/>
      <c r="K414" s="570"/>
      <c r="L414" s="479"/>
      <c r="M414" s="479"/>
      <c r="N414" s="530"/>
    </row>
    <row r="415" spans="1:14" ht="12" customHeight="1" hidden="1" outlineLevel="1">
      <c r="A415" s="296"/>
      <c r="B415" s="179"/>
      <c r="C415" s="298"/>
      <c r="D415" s="292"/>
      <c r="E415" s="293"/>
      <c r="F415" s="294"/>
      <c r="G415" s="65"/>
      <c r="H415" s="294"/>
      <c r="I415" s="192"/>
      <c r="J415" s="192"/>
      <c r="K415" s="574"/>
      <c r="L415" s="483"/>
      <c r="M415" s="483"/>
      <c r="N415" s="530"/>
    </row>
    <row r="416" spans="1:14" ht="12" customHeight="1" hidden="1" outlineLevel="1">
      <c r="A416" s="296"/>
      <c r="B416" s="179"/>
      <c r="C416" s="298"/>
      <c r="D416" s="292"/>
      <c r="E416" s="293"/>
      <c r="F416" s="294"/>
      <c r="G416" s="65"/>
      <c r="H416" s="294"/>
      <c r="I416" s="192"/>
      <c r="J416" s="192"/>
      <c r="K416" s="574"/>
      <c r="L416" s="483"/>
      <c r="M416" s="483"/>
      <c r="N416" s="530"/>
    </row>
    <row r="417" spans="1:14" ht="0.75" customHeight="1" hidden="1" outlineLevel="1">
      <c r="A417" s="296"/>
      <c r="B417" s="179"/>
      <c r="C417" s="180"/>
      <c r="D417" s="181"/>
      <c r="E417" s="182"/>
      <c r="F417" s="183"/>
      <c r="G417" s="168"/>
      <c r="H417" s="183"/>
      <c r="I417" s="297"/>
      <c r="J417" s="297"/>
      <c r="K417" s="570"/>
      <c r="L417" s="479"/>
      <c r="M417" s="479"/>
      <c r="N417" s="530"/>
    </row>
    <row r="418" spans="1:14" ht="12" customHeight="1" hidden="1" outlineLevel="1">
      <c r="A418" s="296"/>
      <c r="B418" s="179"/>
      <c r="C418" s="298"/>
      <c r="D418" s="292"/>
      <c r="E418" s="293"/>
      <c r="F418" s="294"/>
      <c r="G418" s="316"/>
      <c r="H418" s="294"/>
      <c r="I418" s="294"/>
      <c r="J418" s="317"/>
      <c r="K418" s="575"/>
      <c r="L418" s="484"/>
      <c r="M418" s="484"/>
      <c r="N418" s="530"/>
    </row>
    <row r="419" spans="1:14" ht="12" customHeight="1" hidden="1" outlineLevel="1">
      <c r="A419" s="296"/>
      <c r="B419" s="179"/>
      <c r="C419" s="298"/>
      <c r="D419" s="292"/>
      <c r="E419" s="293"/>
      <c r="F419" s="294"/>
      <c r="G419" s="65"/>
      <c r="H419" s="294"/>
      <c r="I419" s="192"/>
      <c r="J419" s="192"/>
      <c r="K419" s="574"/>
      <c r="L419" s="483"/>
      <c r="M419" s="483"/>
      <c r="N419" s="530"/>
    </row>
    <row r="420" spans="1:14" ht="12" customHeight="1" hidden="1" outlineLevel="1">
      <c r="A420" s="296"/>
      <c r="B420" s="179"/>
      <c r="C420" s="298"/>
      <c r="D420" s="292"/>
      <c r="E420" s="293"/>
      <c r="F420" s="294"/>
      <c r="G420" s="65"/>
      <c r="H420" s="294"/>
      <c r="I420" s="192"/>
      <c r="J420" s="192"/>
      <c r="K420" s="574"/>
      <c r="L420" s="483"/>
      <c r="M420" s="483"/>
      <c r="N420" s="530"/>
    </row>
    <row r="421" spans="1:14" ht="12" customHeight="1" hidden="1" outlineLevel="1">
      <c r="A421" s="296"/>
      <c r="B421" s="179"/>
      <c r="C421" s="298"/>
      <c r="D421" s="292"/>
      <c r="E421" s="293"/>
      <c r="F421" s="294"/>
      <c r="G421" s="65"/>
      <c r="H421" s="294"/>
      <c r="I421" s="192"/>
      <c r="J421" s="253"/>
      <c r="K421" s="559"/>
      <c r="L421" s="470"/>
      <c r="M421" s="470"/>
      <c r="N421" s="530"/>
    </row>
    <row r="422" spans="1:14" ht="12" customHeight="1" hidden="1" outlineLevel="1">
      <c r="A422" s="305"/>
      <c r="B422" s="301"/>
      <c r="C422" s="257"/>
      <c r="D422" s="188"/>
      <c r="E422" s="189"/>
      <c r="F422" s="190"/>
      <c r="G422" s="168"/>
      <c r="H422" s="190"/>
      <c r="I422" s="297"/>
      <c r="J422" s="297"/>
      <c r="K422" s="570"/>
      <c r="L422" s="479"/>
      <c r="M422" s="479"/>
      <c r="N422" s="530"/>
    </row>
    <row r="423" spans="1:14" ht="12" customHeight="1" hidden="1" outlineLevel="1">
      <c r="A423" s="306" t="s">
        <v>70</v>
      </c>
      <c r="B423" s="307" t="s">
        <v>22</v>
      </c>
      <c r="C423" s="308">
        <v>642015</v>
      </c>
      <c r="D423" s="309" t="s">
        <v>167</v>
      </c>
      <c r="E423" s="310"/>
      <c r="F423" s="311"/>
      <c r="G423" s="217">
        <v>66</v>
      </c>
      <c r="H423" s="311"/>
      <c r="I423" s="217">
        <v>66</v>
      </c>
      <c r="J423" s="217"/>
      <c r="K423" s="556"/>
      <c r="L423" s="467"/>
      <c r="M423" s="467"/>
      <c r="N423" s="530"/>
    </row>
    <row r="424" spans="1:14" ht="12" customHeight="1" hidden="1" outlineLevel="1">
      <c r="A424" s="219"/>
      <c r="B424" s="220"/>
      <c r="C424" s="229"/>
      <c r="D424" s="230"/>
      <c r="E424" s="231"/>
      <c r="F424" s="232"/>
      <c r="G424" s="225"/>
      <c r="H424" s="232"/>
      <c r="I424" s="225"/>
      <c r="J424" s="225"/>
      <c r="K424" s="554"/>
      <c r="L424" s="465"/>
      <c r="M424" s="465"/>
      <c r="N424" s="530"/>
    </row>
    <row r="425" spans="1:14" ht="12" customHeight="1" hidden="1">
      <c r="A425" s="211"/>
      <c r="B425" s="148"/>
      <c r="C425" s="149"/>
      <c r="D425" s="150"/>
      <c r="E425" s="151"/>
      <c r="F425" s="152"/>
      <c r="G425" s="153"/>
      <c r="H425" s="152"/>
      <c r="I425" s="153"/>
      <c r="J425" s="153"/>
      <c r="K425" s="543"/>
      <c r="L425" s="458"/>
      <c r="M425" s="458"/>
      <c r="N425" s="530"/>
    </row>
    <row r="426" spans="1:14" ht="12" customHeight="1" hidden="1">
      <c r="A426" s="161"/>
      <c r="B426" s="155"/>
      <c r="C426" s="156"/>
      <c r="D426" s="157"/>
      <c r="E426" s="158"/>
      <c r="F426" s="159"/>
      <c r="G426" s="65"/>
      <c r="H426" s="159"/>
      <c r="I426" s="65"/>
      <c r="J426" s="65"/>
      <c r="K426" s="545"/>
      <c r="L426" s="459"/>
      <c r="M426" s="459"/>
      <c r="N426" s="530"/>
    </row>
    <row r="427" spans="1:14" ht="12" customHeight="1" hidden="1" outlineLevel="1">
      <c r="A427" s="161"/>
      <c r="B427" s="155"/>
      <c r="C427" s="156"/>
      <c r="D427" s="157"/>
      <c r="E427" s="158"/>
      <c r="F427" s="159"/>
      <c r="G427" s="65"/>
      <c r="H427" s="159"/>
      <c r="I427" s="65"/>
      <c r="J427" s="65"/>
      <c r="K427" s="545"/>
      <c r="L427" s="459"/>
      <c r="M427" s="459"/>
      <c r="N427" s="530"/>
    </row>
    <row r="428" spans="1:14" ht="12" customHeight="1" hidden="1" outlineLevel="1">
      <c r="A428" s="161"/>
      <c r="B428" s="155"/>
      <c r="C428" s="198"/>
      <c r="D428" s="165"/>
      <c r="E428" s="166"/>
      <c r="F428" s="167"/>
      <c r="G428" s="205"/>
      <c r="H428" s="167"/>
      <c r="I428" s="205"/>
      <c r="J428" s="205"/>
      <c r="K428" s="551"/>
      <c r="L428" s="463"/>
      <c r="M428" s="463"/>
      <c r="N428" s="530"/>
    </row>
    <row r="429" spans="1:14" ht="12" customHeight="1" hidden="1">
      <c r="A429" s="161"/>
      <c r="B429" s="155"/>
      <c r="C429" s="191"/>
      <c r="D429" s="185"/>
      <c r="E429" s="186"/>
      <c r="F429" s="187"/>
      <c r="G429" s="65"/>
      <c r="H429" s="187"/>
      <c r="I429" s="65"/>
      <c r="J429" s="65"/>
      <c r="K429" s="545"/>
      <c r="L429" s="459"/>
      <c r="M429" s="459"/>
      <c r="N429" s="530"/>
    </row>
    <row r="430" spans="1:14" ht="12" customHeight="1" hidden="1" outlineLevel="1">
      <c r="A430" s="161"/>
      <c r="B430" s="155"/>
      <c r="C430" s="191"/>
      <c r="D430" s="185"/>
      <c r="E430" s="186"/>
      <c r="F430" s="187"/>
      <c r="G430" s="65"/>
      <c r="H430" s="187"/>
      <c r="I430" s="65"/>
      <c r="J430" s="65"/>
      <c r="K430" s="545"/>
      <c r="L430" s="459"/>
      <c r="M430" s="459"/>
      <c r="N430" s="530"/>
    </row>
    <row r="431" spans="1:14" ht="12" customHeight="1" hidden="1" outlineLevel="1">
      <c r="A431" s="161"/>
      <c r="B431" s="155"/>
      <c r="C431" s="156"/>
      <c r="D431" s="157"/>
      <c r="E431" s="158"/>
      <c r="F431" s="159"/>
      <c r="G431" s="65"/>
      <c r="H431" s="159"/>
      <c r="I431" s="65"/>
      <c r="J431" s="65"/>
      <c r="K431" s="545"/>
      <c r="L431" s="459"/>
      <c r="M431" s="459"/>
      <c r="N431" s="530"/>
    </row>
    <row r="432" spans="1:14" ht="12" customHeight="1" hidden="1" outlineLevel="1">
      <c r="A432" s="161"/>
      <c r="B432" s="155"/>
      <c r="C432" s="156"/>
      <c r="D432" s="157"/>
      <c r="E432" s="158"/>
      <c r="F432" s="159"/>
      <c r="G432" s="65"/>
      <c r="H432" s="159"/>
      <c r="I432" s="65"/>
      <c r="J432" s="65"/>
      <c r="K432" s="545"/>
      <c r="L432" s="459"/>
      <c r="M432" s="459"/>
      <c r="N432" s="530"/>
    </row>
    <row r="433" spans="1:14" ht="12" customHeight="1" hidden="1" outlineLevel="1">
      <c r="A433" s="161"/>
      <c r="B433" s="155"/>
      <c r="C433" s="170"/>
      <c r="D433" s="157"/>
      <c r="E433" s="158"/>
      <c r="F433" s="159"/>
      <c r="G433" s="65"/>
      <c r="H433" s="159"/>
      <c r="I433" s="65"/>
      <c r="J433" s="65"/>
      <c r="K433" s="545"/>
      <c r="L433" s="459"/>
      <c r="M433" s="459"/>
      <c r="N433" s="530"/>
    </row>
    <row r="434" spans="1:14" ht="12" customHeight="1" hidden="1" outlineLevel="1">
      <c r="A434" s="161"/>
      <c r="B434" s="155"/>
      <c r="C434" s="170"/>
      <c r="D434" s="157"/>
      <c r="E434" s="158"/>
      <c r="F434" s="159"/>
      <c r="G434" s="65"/>
      <c r="H434" s="159"/>
      <c r="I434" s="65"/>
      <c r="J434" s="65"/>
      <c r="K434" s="545"/>
      <c r="L434" s="459"/>
      <c r="M434" s="459"/>
      <c r="N434" s="530"/>
    </row>
    <row r="435" spans="1:14" ht="12" customHeight="1" hidden="1" outlineLevel="1">
      <c r="A435" s="161"/>
      <c r="B435" s="155"/>
      <c r="C435" s="170"/>
      <c r="D435" s="157"/>
      <c r="E435" s="158"/>
      <c r="F435" s="159"/>
      <c r="G435" s="65"/>
      <c r="H435" s="159"/>
      <c r="I435" s="65"/>
      <c r="J435" s="65"/>
      <c r="K435" s="545"/>
      <c r="L435" s="459"/>
      <c r="M435" s="459"/>
      <c r="N435" s="530"/>
    </row>
    <row r="436" spans="1:14" ht="12" customHeight="1" hidden="1" outlineLevel="1">
      <c r="A436" s="161"/>
      <c r="B436" s="155"/>
      <c r="C436" s="170"/>
      <c r="D436" s="157"/>
      <c r="E436" s="158"/>
      <c r="F436" s="159"/>
      <c r="G436" s="65"/>
      <c r="H436" s="159"/>
      <c r="I436" s="65"/>
      <c r="J436" s="65"/>
      <c r="K436" s="545"/>
      <c r="L436" s="459"/>
      <c r="M436" s="459"/>
      <c r="N436" s="530"/>
    </row>
    <row r="437" spans="1:14" ht="12" customHeight="1" hidden="1" outlineLevel="1">
      <c r="A437" s="171"/>
      <c r="B437" s="172"/>
      <c r="C437" s="180"/>
      <c r="D437" s="181"/>
      <c r="E437" s="182"/>
      <c r="F437" s="183"/>
      <c r="G437" s="168"/>
      <c r="H437" s="183"/>
      <c r="I437" s="168"/>
      <c r="J437" s="168"/>
      <c r="K437" s="546"/>
      <c r="L437" s="460"/>
      <c r="M437" s="460"/>
      <c r="N437" s="530"/>
    </row>
    <row r="438" spans="1:14" ht="12" customHeight="1" hidden="1" outlineLevel="1">
      <c r="A438" s="161"/>
      <c r="B438" s="155"/>
      <c r="C438" s="170"/>
      <c r="D438" s="157"/>
      <c r="E438" s="158"/>
      <c r="F438" s="159"/>
      <c r="G438" s="65"/>
      <c r="H438" s="159"/>
      <c r="I438" s="65"/>
      <c r="J438" s="65"/>
      <c r="K438" s="545"/>
      <c r="L438" s="459"/>
      <c r="M438" s="475"/>
      <c r="N438" s="530"/>
    </row>
    <row r="439" spans="1:14" ht="12" customHeight="1" hidden="1" outlineLevel="1">
      <c r="A439" s="213"/>
      <c r="B439" s="214"/>
      <c r="C439" s="215"/>
      <c r="D439" s="216"/>
      <c r="E439" s="207"/>
      <c r="F439" s="208"/>
      <c r="G439" s="217"/>
      <c r="H439" s="208"/>
      <c r="I439" s="217"/>
      <c r="J439" s="217"/>
      <c r="K439" s="556"/>
      <c r="L439" s="467"/>
      <c r="M439" s="467"/>
      <c r="N439" s="530"/>
    </row>
    <row r="440" spans="1:14" ht="12" customHeight="1" hidden="1" outlineLevel="1">
      <c r="A440" s="219"/>
      <c r="B440" s="220"/>
      <c r="C440" s="229"/>
      <c r="D440" s="230"/>
      <c r="E440" s="231"/>
      <c r="F440" s="225"/>
      <c r="G440" s="225"/>
      <c r="H440" s="225"/>
      <c r="I440" s="225"/>
      <c r="J440" s="225"/>
      <c r="K440" s="554"/>
      <c r="L440" s="465"/>
      <c r="M440" s="465"/>
      <c r="N440" s="530"/>
    </row>
    <row r="441" spans="1:14" ht="12" customHeight="1" hidden="1" outlineLevel="1">
      <c r="A441" s="211"/>
      <c r="B441" s="148"/>
      <c r="C441" s="149"/>
      <c r="D441" s="150"/>
      <c r="E441" s="151"/>
      <c r="F441" s="152"/>
      <c r="G441" s="153"/>
      <c r="H441" s="152"/>
      <c r="I441" s="153"/>
      <c r="J441" s="153"/>
      <c r="K441" s="543"/>
      <c r="L441" s="458"/>
      <c r="M441" s="458"/>
      <c r="N441" s="530"/>
    </row>
    <row r="442" spans="1:14" ht="12" customHeight="1" hidden="1" outlineLevel="1">
      <c r="A442" s="296"/>
      <c r="B442" s="179"/>
      <c r="C442" s="291"/>
      <c r="D442" s="302"/>
      <c r="E442" s="303"/>
      <c r="F442" s="304"/>
      <c r="G442" s="70"/>
      <c r="H442" s="304"/>
      <c r="I442" s="70"/>
      <c r="J442" s="70"/>
      <c r="K442" s="566"/>
      <c r="L442" s="475"/>
      <c r="M442" s="475"/>
      <c r="N442" s="530"/>
    </row>
    <row r="443" spans="1:14" ht="12" customHeight="1" hidden="1" outlineLevel="1">
      <c r="A443" s="171"/>
      <c r="B443" s="172"/>
      <c r="C443" s="173"/>
      <c r="D443" s="174"/>
      <c r="E443" s="175"/>
      <c r="F443" s="176"/>
      <c r="G443" s="168"/>
      <c r="H443" s="176"/>
      <c r="I443" s="168"/>
      <c r="J443" s="168"/>
      <c r="K443" s="546"/>
      <c r="L443" s="460"/>
      <c r="M443" s="460"/>
      <c r="N443" s="530"/>
    </row>
    <row r="444" spans="1:14" ht="12" customHeight="1" hidden="1" outlineLevel="1">
      <c r="A444" s="178"/>
      <c r="B444" s="280"/>
      <c r="C444" s="170"/>
      <c r="D444" s="157"/>
      <c r="E444" s="158"/>
      <c r="F444" s="159"/>
      <c r="G444" s="65"/>
      <c r="H444" s="159"/>
      <c r="I444" s="65"/>
      <c r="J444" s="65"/>
      <c r="K444" s="545"/>
      <c r="L444" s="459"/>
      <c r="M444" s="459"/>
      <c r="N444" s="530"/>
    </row>
    <row r="445" spans="1:14" ht="12" customHeight="1" hidden="1" outlineLevel="1">
      <c r="A445" s="161"/>
      <c r="B445" s="155"/>
      <c r="C445" s="173"/>
      <c r="D445" s="174"/>
      <c r="E445" s="175"/>
      <c r="F445" s="176"/>
      <c r="G445" s="168"/>
      <c r="H445" s="176"/>
      <c r="I445" s="168"/>
      <c r="J445" s="168"/>
      <c r="K445" s="546"/>
      <c r="L445" s="460"/>
      <c r="M445" s="460"/>
      <c r="N445" s="530"/>
    </row>
    <row r="446" spans="1:14" ht="7.5" customHeight="1" hidden="1" outlineLevel="1">
      <c r="A446" s="161"/>
      <c r="B446" s="280"/>
      <c r="C446" s="191"/>
      <c r="D446" s="185"/>
      <c r="E446" s="186"/>
      <c r="F446" s="187"/>
      <c r="G446" s="65"/>
      <c r="H446" s="187"/>
      <c r="I446" s="65"/>
      <c r="J446" s="65"/>
      <c r="K446" s="545"/>
      <c r="L446" s="459"/>
      <c r="M446" s="459"/>
      <c r="N446" s="530"/>
    </row>
    <row r="447" spans="1:14" ht="12" customHeight="1" hidden="1" outlineLevel="1">
      <c r="A447" s="318"/>
      <c r="B447" s="319"/>
      <c r="C447" s="320"/>
      <c r="D447" s="119"/>
      <c r="E447" s="321"/>
      <c r="F447" s="322"/>
      <c r="G447" s="217"/>
      <c r="H447" s="322"/>
      <c r="I447" s="217"/>
      <c r="J447" s="217"/>
      <c r="K447" s="556"/>
      <c r="L447" s="467"/>
      <c r="M447" s="467"/>
      <c r="N447" s="530"/>
    </row>
    <row r="448" spans="1:14" ht="12" customHeight="1" hidden="1" outlineLevel="1">
      <c r="A448" s="219" t="s">
        <v>168</v>
      </c>
      <c r="B448" s="220"/>
      <c r="C448" s="229"/>
      <c r="D448" s="230"/>
      <c r="E448" s="231"/>
      <c r="F448" s="232"/>
      <c r="G448" s="225">
        <f>G449+G451+G453</f>
        <v>170</v>
      </c>
      <c r="H448" s="232"/>
      <c r="I448" s="225">
        <f>I449+I451+I453</f>
        <v>170</v>
      </c>
      <c r="J448" s="225">
        <f>J449+J451+J453</f>
        <v>0</v>
      </c>
      <c r="K448" s="554">
        <v>0</v>
      </c>
      <c r="L448" s="465"/>
      <c r="M448" s="465">
        <f>M449+M451+M453</f>
        <v>0</v>
      </c>
      <c r="N448" s="530"/>
    </row>
    <row r="449" spans="1:14" ht="12" customHeight="1" hidden="1" outlineLevel="1">
      <c r="A449" s="323"/>
      <c r="B449" s="287"/>
      <c r="C449" s="288"/>
      <c r="D449" s="324"/>
      <c r="E449" s="325"/>
      <c r="F449" s="326"/>
      <c r="G449" s="153"/>
      <c r="H449" s="326"/>
      <c r="I449" s="153"/>
      <c r="J449" s="153"/>
      <c r="K449" s="543"/>
      <c r="L449" s="458"/>
      <c r="M449" s="458"/>
      <c r="N449" s="530"/>
    </row>
    <row r="450" spans="1:14" ht="12" customHeight="1" hidden="1" outlineLevel="1">
      <c r="A450" s="161"/>
      <c r="B450" s="155"/>
      <c r="C450" s="170"/>
      <c r="D450" s="157"/>
      <c r="E450" s="158"/>
      <c r="F450" s="159"/>
      <c r="G450" s="65"/>
      <c r="H450" s="159"/>
      <c r="I450" s="65"/>
      <c r="J450" s="65"/>
      <c r="K450" s="545"/>
      <c r="L450" s="459"/>
      <c r="M450" s="459"/>
      <c r="N450" s="530"/>
    </row>
    <row r="451" spans="1:14" ht="12" customHeight="1" hidden="1" outlineLevel="1">
      <c r="A451" s="204"/>
      <c r="B451" s="301"/>
      <c r="C451" s="180"/>
      <c r="D451" s="181"/>
      <c r="E451" s="182"/>
      <c r="F451" s="183"/>
      <c r="G451" s="168"/>
      <c r="H451" s="183"/>
      <c r="I451" s="168"/>
      <c r="J451" s="168"/>
      <c r="K451" s="546"/>
      <c r="L451" s="460"/>
      <c r="M451" s="460"/>
      <c r="N451" s="530"/>
    </row>
    <row r="452" spans="1:14" ht="12" customHeight="1" hidden="1" outlineLevel="1">
      <c r="A452" s="161"/>
      <c r="B452" s="155"/>
      <c r="C452" s="170"/>
      <c r="D452" s="157"/>
      <c r="E452" s="158"/>
      <c r="F452" s="159"/>
      <c r="G452" s="65"/>
      <c r="H452" s="159"/>
      <c r="I452" s="65"/>
      <c r="J452" s="65"/>
      <c r="K452" s="545"/>
      <c r="L452" s="459"/>
      <c r="M452" s="459"/>
      <c r="N452" s="530"/>
    </row>
    <row r="453" spans="1:14" ht="12" customHeight="1" hidden="1" outlineLevel="1">
      <c r="A453" s="305"/>
      <c r="B453" s="301"/>
      <c r="C453" s="257">
        <v>642</v>
      </c>
      <c r="D453" s="188" t="s">
        <v>169</v>
      </c>
      <c r="E453" s="189"/>
      <c r="F453" s="190"/>
      <c r="G453" s="168">
        <f>G455+G454</f>
        <v>170</v>
      </c>
      <c r="H453" s="190"/>
      <c r="I453" s="168">
        <f>I455+I454</f>
        <v>170</v>
      </c>
      <c r="J453" s="168">
        <f>J455</f>
        <v>0</v>
      </c>
      <c r="K453" s="546">
        <v>0</v>
      </c>
      <c r="L453" s="460"/>
      <c r="M453" s="460">
        <v>0</v>
      </c>
      <c r="N453" s="530"/>
    </row>
    <row r="454" spans="1:14" ht="12" customHeight="1" hidden="1" outlineLevel="1">
      <c r="A454" s="327" t="s">
        <v>70</v>
      </c>
      <c r="B454" s="319" t="s">
        <v>59</v>
      </c>
      <c r="C454" s="328">
        <v>642026</v>
      </c>
      <c r="D454" s="329" t="s">
        <v>170</v>
      </c>
      <c r="E454" s="186"/>
      <c r="F454" s="187"/>
      <c r="G454" s="70">
        <v>0</v>
      </c>
      <c r="H454" s="187"/>
      <c r="I454" s="70">
        <v>0</v>
      </c>
      <c r="J454" s="70">
        <v>0</v>
      </c>
      <c r="K454" s="566">
        <v>0</v>
      </c>
      <c r="L454" s="475"/>
      <c r="M454" s="475">
        <v>0</v>
      </c>
      <c r="N454" s="530"/>
    </row>
    <row r="455" spans="1:14" ht="12" customHeight="1" hidden="1" outlineLevel="1">
      <c r="A455" s="196"/>
      <c r="B455" s="214" t="s">
        <v>22</v>
      </c>
      <c r="C455" s="215">
        <v>642026</v>
      </c>
      <c r="D455" s="216" t="s">
        <v>171</v>
      </c>
      <c r="E455" s="158"/>
      <c r="F455" s="159"/>
      <c r="G455" s="65">
        <v>170</v>
      </c>
      <c r="H455" s="159"/>
      <c r="I455" s="65">
        <v>170</v>
      </c>
      <c r="J455" s="65">
        <v>0</v>
      </c>
      <c r="K455" s="545">
        <v>0</v>
      </c>
      <c r="L455" s="459"/>
      <c r="M455" s="459">
        <v>0</v>
      </c>
      <c r="N455" s="530"/>
    </row>
    <row r="456" spans="1:14" ht="12" customHeight="1" hidden="1" outlineLevel="1">
      <c r="A456" s="330" t="s">
        <v>172</v>
      </c>
      <c r="B456" s="331"/>
      <c r="C456" s="332"/>
      <c r="D456" s="333"/>
      <c r="E456" s="334"/>
      <c r="F456" s="335"/>
      <c r="G456" s="73">
        <f>G457+G481+G505</f>
        <v>0</v>
      </c>
      <c r="H456" s="335"/>
      <c r="I456" s="73">
        <f>I457+I481+I505</f>
        <v>0</v>
      </c>
      <c r="J456" s="73">
        <f>J458+J461+J478</f>
        <v>0</v>
      </c>
      <c r="K456" s="576"/>
      <c r="L456" s="485"/>
      <c r="M456" s="485">
        <f>M458+M461+M478</f>
        <v>0</v>
      </c>
      <c r="N456" s="530"/>
    </row>
    <row r="457" spans="1:14" ht="12" customHeight="1" hidden="1" outlineLevel="1">
      <c r="A457" s="336" t="s">
        <v>173</v>
      </c>
      <c r="B457" s="337"/>
      <c r="C457" s="338"/>
      <c r="D457" s="339"/>
      <c r="E457" s="293"/>
      <c r="F457" s="294"/>
      <c r="G457" s="297">
        <f>G458+G461+G478+G470+G472+G476</f>
        <v>0</v>
      </c>
      <c r="H457" s="294"/>
      <c r="I457" s="297">
        <f>I458+I461+I478+I470+I472+I476</f>
        <v>0</v>
      </c>
      <c r="J457" s="297">
        <f>J458+J461+J478+J470+J472+J476</f>
        <v>0</v>
      </c>
      <c r="K457" s="570"/>
      <c r="L457" s="479"/>
      <c r="M457" s="479">
        <v>0</v>
      </c>
      <c r="N457" s="530"/>
    </row>
    <row r="458" spans="1:14" ht="12" customHeight="1" hidden="1" outlineLevel="1">
      <c r="A458" s="171"/>
      <c r="B458" s="172"/>
      <c r="C458" s="173">
        <v>610</v>
      </c>
      <c r="D458" s="165" t="s">
        <v>69</v>
      </c>
      <c r="E458" s="254"/>
      <c r="F458" s="255"/>
      <c r="G458" s="228">
        <f>G459+G460</f>
        <v>0</v>
      </c>
      <c r="H458" s="255"/>
      <c r="I458" s="228">
        <f>I459+I460</f>
        <v>0</v>
      </c>
      <c r="J458" s="228">
        <f>J459+J460</f>
        <v>0</v>
      </c>
      <c r="K458" s="555"/>
      <c r="L458" s="466"/>
      <c r="M458" s="461">
        <v>0</v>
      </c>
      <c r="N458" s="530"/>
    </row>
    <row r="459" spans="1:14" ht="12" customHeight="1" hidden="1" outlineLevel="1">
      <c r="A459" s="161" t="s">
        <v>70</v>
      </c>
      <c r="B459" s="155" t="s">
        <v>146</v>
      </c>
      <c r="C459" s="156">
        <v>611</v>
      </c>
      <c r="D459" s="157" t="s">
        <v>71</v>
      </c>
      <c r="E459" s="256"/>
      <c r="F459" s="197"/>
      <c r="G459" s="65"/>
      <c r="H459" s="197"/>
      <c r="I459" s="65"/>
      <c r="J459" s="195">
        <v>0</v>
      </c>
      <c r="K459" s="547"/>
      <c r="L459" s="461"/>
      <c r="M459" s="461">
        <v>0</v>
      </c>
      <c r="N459" s="530"/>
    </row>
    <row r="460" spans="1:14" ht="12" customHeight="1" hidden="1" outlineLevel="1">
      <c r="A460" s="161"/>
      <c r="B460" s="155" t="s">
        <v>146</v>
      </c>
      <c r="C460" s="156">
        <v>612</v>
      </c>
      <c r="D460" s="157" t="s">
        <v>72</v>
      </c>
      <c r="E460" s="256"/>
      <c r="F460" s="197"/>
      <c r="G460" s="65"/>
      <c r="H460" s="197"/>
      <c r="I460" s="65"/>
      <c r="J460" s="195">
        <v>0</v>
      </c>
      <c r="K460" s="547"/>
      <c r="L460" s="461"/>
      <c r="M460" s="461">
        <v>0</v>
      </c>
      <c r="N460" s="530"/>
    </row>
    <row r="461" spans="1:14" ht="12" customHeight="1" hidden="1" outlineLevel="1">
      <c r="A461" s="161"/>
      <c r="B461" s="155"/>
      <c r="C461" s="198">
        <v>620</v>
      </c>
      <c r="D461" s="165" t="s">
        <v>74</v>
      </c>
      <c r="E461" s="254"/>
      <c r="F461" s="255"/>
      <c r="G461" s="228">
        <f>G462+G463+G464+G465+G466+G467+G468+G469</f>
        <v>0</v>
      </c>
      <c r="H461" s="255"/>
      <c r="I461" s="228">
        <f>I462+I463+I464+I465+I466+I467+I468+I469</f>
        <v>0</v>
      </c>
      <c r="J461" s="340">
        <f>J462+J463+J464+J465+J466+J467+J468+J469</f>
        <v>0</v>
      </c>
      <c r="K461" s="577"/>
      <c r="L461" s="486"/>
      <c r="M461" s="461">
        <v>0</v>
      </c>
      <c r="N461" s="530"/>
    </row>
    <row r="462" spans="1:14" ht="12" customHeight="1" hidden="1" outlineLevel="1">
      <c r="A462" s="161" t="s">
        <v>70</v>
      </c>
      <c r="B462" s="155" t="s">
        <v>146</v>
      </c>
      <c r="C462" s="191">
        <v>621</v>
      </c>
      <c r="D462" s="185" t="s">
        <v>75</v>
      </c>
      <c r="E462" s="341"/>
      <c r="F462" s="342"/>
      <c r="G462" s="65"/>
      <c r="H462" s="342"/>
      <c r="I462" s="65"/>
      <c r="J462" s="195">
        <v>0</v>
      </c>
      <c r="K462" s="547"/>
      <c r="L462" s="461"/>
      <c r="M462" s="461">
        <v>0</v>
      </c>
      <c r="N462" s="530"/>
    </row>
    <row r="463" spans="1:14" ht="12" customHeight="1" hidden="1" outlineLevel="1">
      <c r="A463" s="161"/>
      <c r="B463" s="155" t="s">
        <v>146</v>
      </c>
      <c r="C463" s="191">
        <v>623</v>
      </c>
      <c r="D463" s="185" t="s">
        <v>76</v>
      </c>
      <c r="E463" s="341"/>
      <c r="F463" s="342"/>
      <c r="G463" s="65"/>
      <c r="H463" s="342"/>
      <c r="I463" s="65"/>
      <c r="J463" s="195">
        <v>0</v>
      </c>
      <c r="K463" s="547"/>
      <c r="L463" s="461"/>
      <c r="M463" s="461">
        <v>0</v>
      </c>
      <c r="N463" s="530"/>
    </row>
    <row r="464" spans="1:14" ht="12" customHeight="1" hidden="1" outlineLevel="1">
      <c r="A464" s="161"/>
      <c r="B464" s="155" t="s">
        <v>146</v>
      </c>
      <c r="C464" s="156" t="s">
        <v>77</v>
      </c>
      <c r="D464" s="157" t="s">
        <v>78</v>
      </c>
      <c r="E464" s="256"/>
      <c r="F464" s="197"/>
      <c r="G464" s="65"/>
      <c r="H464" s="197"/>
      <c r="I464" s="65"/>
      <c r="J464" s="195">
        <v>0</v>
      </c>
      <c r="K464" s="547"/>
      <c r="L464" s="461"/>
      <c r="M464" s="461">
        <v>0</v>
      </c>
      <c r="N464" s="530"/>
    </row>
    <row r="465" spans="1:14" ht="12" customHeight="1" hidden="1" outlineLevel="1">
      <c r="A465" s="161"/>
      <c r="B465" s="155" t="s">
        <v>146</v>
      </c>
      <c r="C465" s="156" t="s">
        <v>79</v>
      </c>
      <c r="D465" s="157" t="s">
        <v>80</v>
      </c>
      <c r="E465" s="256"/>
      <c r="F465" s="197"/>
      <c r="G465" s="65"/>
      <c r="H465" s="197"/>
      <c r="I465" s="65"/>
      <c r="J465" s="195">
        <v>0</v>
      </c>
      <c r="K465" s="547"/>
      <c r="L465" s="461"/>
      <c r="M465" s="461">
        <v>0</v>
      </c>
      <c r="N465" s="530"/>
    </row>
    <row r="466" spans="1:14" ht="12" customHeight="1" hidden="1" outlineLevel="1">
      <c r="A466" s="161"/>
      <c r="B466" s="155" t="s">
        <v>146</v>
      </c>
      <c r="C466" s="170">
        <v>625003</v>
      </c>
      <c r="D466" s="157" t="s">
        <v>81</v>
      </c>
      <c r="E466" s="256"/>
      <c r="F466" s="197"/>
      <c r="G466" s="65"/>
      <c r="H466" s="197"/>
      <c r="I466" s="65"/>
      <c r="J466" s="195">
        <v>0</v>
      </c>
      <c r="K466" s="547"/>
      <c r="L466" s="461"/>
      <c r="M466" s="461">
        <v>0</v>
      </c>
      <c r="N466" s="530"/>
    </row>
    <row r="467" spans="1:14" ht="12" customHeight="1" hidden="1" outlineLevel="1">
      <c r="A467" s="161"/>
      <c r="B467" s="155" t="s">
        <v>146</v>
      </c>
      <c r="C467" s="170">
        <v>625004</v>
      </c>
      <c r="D467" s="157" t="s">
        <v>82</v>
      </c>
      <c r="E467" s="256"/>
      <c r="F467" s="197"/>
      <c r="G467" s="65"/>
      <c r="H467" s="197"/>
      <c r="I467" s="65"/>
      <c r="J467" s="195">
        <v>0</v>
      </c>
      <c r="K467" s="547"/>
      <c r="L467" s="461"/>
      <c r="M467" s="461">
        <v>0</v>
      </c>
      <c r="N467" s="530"/>
    </row>
    <row r="468" spans="1:14" ht="12" customHeight="1" hidden="1" outlineLevel="1">
      <c r="A468" s="161"/>
      <c r="B468" s="155" t="s">
        <v>146</v>
      </c>
      <c r="C468" s="170">
        <v>625005</v>
      </c>
      <c r="D468" s="157" t="s">
        <v>83</v>
      </c>
      <c r="E468" s="256"/>
      <c r="F468" s="197"/>
      <c r="G468" s="65"/>
      <c r="H468" s="197"/>
      <c r="I468" s="65"/>
      <c r="J468" s="195">
        <v>0</v>
      </c>
      <c r="K468" s="547"/>
      <c r="L468" s="461"/>
      <c r="M468" s="461">
        <v>0</v>
      </c>
      <c r="N468" s="530"/>
    </row>
    <row r="469" spans="1:14" ht="12" customHeight="1" hidden="1" outlineLevel="1">
      <c r="A469" s="161"/>
      <c r="B469" s="155" t="s">
        <v>146</v>
      </c>
      <c r="C469" s="170">
        <v>625007</v>
      </c>
      <c r="D469" s="157" t="s">
        <v>84</v>
      </c>
      <c r="E469" s="256"/>
      <c r="F469" s="197"/>
      <c r="G469" s="65"/>
      <c r="H469" s="197"/>
      <c r="I469" s="65"/>
      <c r="J469" s="195">
        <v>0</v>
      </c>
      <c r="K469" s="547"/>
      <c r="L469" s="461"/>
      <c r="M469" s="461">
        <v>0</v>
      </c>
      <c r="N469" s="530"/>
    </row>
    <row r="470" spans="1:14" ht="12" customHeight="1" hidden="1" outlineLevel="1">
      <c r="A470" s="161"/>
      <c r="B470" s="179"/>
      <c r="C470" s="180">
        <v>631</v>
      </c>
      <c r="D470" s="181" t="s">
        <v>86</v>
      </c>
      <c r="E470" s="343"/>
      <c r="F470" s="315"/>
      <c r="G470" s="212">
        <f>G471</f>
        <v>0</v>
      </c>
      <c r="H470" s="315"/>
      <c r="I470" s="212">
        <f>I471</f>
        <v>0</v>
      </c>
      <c r="J470" s="299">
        <f>J471</f>
        <v>0</v>
      </c>
      <c r="K470" s="578"/>
      <c r="L470" s="487"/>
      <c r="M470" s="461">
        <v>0</v>
      </c>
      <c r="N470" s="530"/>
    </row>
    <row r="471" spans="1:14" ht="12" customHeight="1" hidden="1" outlineLevel="1">
      <c r="A471" s="296" t="s">
        <v>70</v>
      </c>
      <c r="B471" s="155" t="s">
        <v>146</v>
      </c>
      <c r="C471" s="184" t="s">
        <v>87</v>
      </c>
      <c r="D471" s="185" t="s">
        <v>88</v>
      </c>
      <c r="E471" s="341"/>
      <c r="F471" s="342"/>
      <c r="G471" s="65"/>
      <c r="H471" s="342"/>
      <c r="I471" s="65"/>
      <c r="J471" s="195">
        <v>0</v>
      </c>
      <c r="K471" s="547"/>
      <c r="L471" s="461"/>
      <c r="M471" s="461">
        <v>0</v>
      </c>
      <c r="N471" s="530"/>
    </row>
    <row r="472" spans="1:14" ht="12" customHeight="1" hidden="1" outlineLevel="1">
      <c r="A472" s="161"/>
      <c r="B472" s="155"/>
      <c r="C472" s="180">
        <v>632</v>
      </c>
      <c r="D472" s="188" t="s">
        <v>89</v>
      </c>
      <c r="E472" s="344"/>
      <c r="F472" s="314"/>
      <c r="G472" s="212">
        <f>G473+G474+G475</f>
        <v>0</v>
      </c>
      <c r="H472" s="314"/>
      <c r="I472" s="212">
        <f>I473+I474+I475</f>
        <v>0</v>
      </c>
      <c r="J472" s="299">
        <v>0</v>
      </c>
      <c r="K472" s="578"/>
      <c r="L472" s="487"/>
      <c r="M472" s="487">
        <v>0</v>
      </c>
      <c r="N472" s="530"/>
    </row>
    <row r="473" spans="1:14" ht="12" customHeight="1" hidden="1" outlineLevel="1">
      <c r="A473" s="296" t="s">
        <v>70</v>
      </c>
      <c r="B473" s="155" t="s">
        <v>146</v>
      </c>
      <c r="C473" s="191" t="s">
        <v>174</v>
      </c>
      <c r="D473" s="185" t="s">
        <v>175</v>
      </c>
      <c r="E473" s="341"/>
      <c r="F473" s="342"/>
      <c r="G473" s="65"/>
      <c r="H473" s="342"/>
      <c r="I473" s="65"/>
      <c r="J473" s="195">
        <v>0</v>
      </c>
      <c r="K473" s="547"/>
      <c r="L473" s="461"/>
      <c r="M473" s="461">
        <v>0</v>
      </c>
      <c r="N473" s="530"/>
    </row>
    <row r="474" spans="1:14" ht="12" customHeight="1" hidden="1" outlineLevel="1">
      <c r="A474" s="296"/>
      <c r="B474" s="155" t="s">
        <v>146</v>
      </c>
      <c r="C474" s="191" t="s">
        <v>176</v>
      </c>
      <c r="D474" s="185" t="s">
        <v>90</v>
      </c>
      <c r="E474" s="341"/>
      <c r="F474" s="342"/>
      <c r="G474" s="65"/>
      <c r="H474" s="342"/>
      <c r="I474" s="65"/>
      <c r="J474" s="195">
        <v>0</v>
      </c>
      <c r="K474" s="547"/>
      <c r="L474" s="461"/>
      <c r="M474" s="461">
        <v>0</v>
      </c>
      <c r="N474" s="530"/>
    </row>
    <row r="475" spans="1:14" ht="12" customHeight="1" hidden="1" outlineLevel="1">
      <c r="A475" s="296"/>
      <c r="B475" s="155" t="s">
        <v>146</v>
      </c>
      <c r="C475" s="191" t="s">
        <v>177</v>
      </c>
      <c r="D475" s="185" t="s">
        <v>178</v>
      </c>
      <c r="E475" s="341"/>
      <c r="F475" s="342"/>
      <c r="G475" s="65"/>
      <c r="H475" s="342"/>
      <c r="I475" s="65"/>
      <c r="J475" s="195">
        <v>0</v>
      </c>
      <c r="K475" s="547"/>
      <c r="L475" s="461"/>
      <c r="M475" s="461">
        <v>0</v>
      </c>
      <c r="N475" s="530"/>
    </row>
    <row r="476" spans="1:14" ht="12" customHeight="1" hidden="1" outlineLevel="1">
      <c r="A476" s="204"/>
      <c r="B476" s="301"/>
      <c r="C476" s="257">
        <v>636</v>
      </c>
      <c r="D476" s="188" t="s">
        <v>179</v>
      </c>
      <c r="E476" s="344"/>
      <c r="F476" s="314"/>
      <c r="G476" s="345">
        <f>G477</f>
        <v>0</v>
      </c>
      <c r="H476" s="314"/>
      <c r="I476" s="345">
        <f>I477</f>
        <v>0</v>
      </c>
      <c r="J476" s="346">
        <f>J477</f>
        <v>0</v>
      </c>
      <c r="K476" s="579"/>
      <c r="L476" s="488"/>
      <c r="M476" s="488">
        <v>0</v>
      </c>
      <c r="N476" s="530"/>
    </row>
    <row r="477" spans="1:14" ht="12" customHeight="1" hidden="1" outlineLevel="1">
      <c r="A477" s="296"/>
      <c r="B477" s="155" t="s">
        <v>146</v>
      </c>
      <c r="C477" s="191">
        <v>636002</v>
      </c>
      <c r="D477" s="185" t="s">
        <v>180</v>
      </c>
      <c r="E477" s="341"/>
      <c r="F477" s="342"/>
      <c r="G477" s="65"/>
      <c r="H477" s="342"/>
      <c r="I477" s="65"/>
      <c r="J477" s="195">
        <v>0</v>
      </c>
      <c r="K477" s="547"/>
      <c r="L477" s="461"/>
      <c r="M477" s="461">
        <v>0</v>
      </c>
      <c r="N477" s="530"/>
    </row>
    <row r="478" spans="1:14" ht="12" customHeight="1" hidden="1" outlineLevel="1">
      <c r="A478" s="171"/>
      <c r="B478" s="172"/>
      <c r="C478" s="180">
        <v>637</v>
      </c>
      <c r="D478" s="181" t="s">
        <v>108</v>
      </c>
      <c r="E478" s="343"/>
      <c r="F478" s="315"/>
      <c r="G478" s="212">
        <f>G480+G479</f>
        <v>0</v>
      </c>
      <c r="H478" s="315"/>
      <c r="I478" s="212">
        <f>I480+I479</f>
        <v>0</v>
      </c>
      <c r="J478" s="299">
        <f>J480+J479</f>
        <v>0</v>
      </c>
      <c r="K478" s="578"/>
      <c r="L478" s="487"/>
      <c r="M478" s="461">
        <v>0</v>
      </c>
      <c r="N478" s="530"/>
    </row>
    <row r="479" spans="1:14" ht="10.5" customHeight="1" hidden="1" outlineLevel="1">
      <c r="A479" s="171"/>
      <c r="B479" s="155" t="s">
        <v>146</v>
      </c>
      <c r="C479" s="170">
        <v>637014</v>
      </c>
      <c r="D479" s="157" t="s">
        <v>120</v>
      </c>
      <c r="E479" s="256"/>
      <c r="F479" s="197"/>
      <c r="G479" s="65"/>
      <c r="H479" s="197"/>
      <c r="I479" s="65"/>
      <c r="J479" s="195">
        <v>0</v>
      </c>
      <c r="K479" s="547"/>
      <c r="L479" s="461"/>
      <c r="M479" s="461">
        <v>0</v>
      </c>
      <c r="N479" s="530"/>
    </row>
    <row r="480" spans="1:14" ht="12" customHeight="1" hidden="1" outlineLevel="1">
      <c r="A480" s="161" t="s">
        <v>70</v>
      </c>
      <c r="B480" s="155" t="s">
        <v>146</v>
      </c>
      <c r="C480" s="170">
        <v>637016</v>
      </c>
      <c r="D480" s="157" t="s">
        <v>122</v>
      </c>
      <c r="E480" s="256"/>
      <c r="F480" s="197"/>
      <c r="G480" s="65"/>
      <c r="H480" s="197"/>
      <c r="I480" s="65"/>
      <c r="J480" s="195">
        <v>0</v>
      </c>
      <c r="K480" s="547"/>
      <c r="L480" s="461"/>
      <c r="M480" s="461">
        <v>0</v>
      </c>
      <c r="N480" s="530"/>
    </row>
    <row r="481" spans="1:14" ht="12" customHeight="1" hidden="1" outlineLevel="1">
      <c r="A481" s="336" t="s">
        <v>181</v>
      </c>
      <c r="B481" s="337"/>
      <c r="C481" s="338"/>
      <c r="D481" s="339"/>
      <c r="E481" s="293"/>
      <c r="F481" s="294"/>
      <c r="G481" s="297">
        <f>G482+G485+G502+G494+G496+G500</f>
        <v>0</v>
      </c>
      <c r="H481" s="294"/>
      <c r="I481" s="297">
        <f>I482+I485+I502+I494+I496+I500</f>
        <v>0</v>
      </c>
      <c r="J481" s="297">
        <f>J482+J485+J502+J494+J496+J500</f>
        <v>0</v>
      </c>
      <c r="K481" s="570"/>
      <c r="L481" s="479"/>
      <c r="M481" s="470">
        <v>0</v>
      </c>
      <c r="N481" s="530"/>
    </row>
    <row r="482" spans="1:14" ht="12" customHeight="1" hidden="1" outlineLevel="1">
      <c r="A482" s="171"/>
      <c r="B482" s="172"/>
      <c r="C482" s="173">
        <v>610</v>
      </c>
      <c r="D482" s="165" t="s">
        <v>69</v>
      </c>
      <c r="E482" s="254"/>
      <c r="F482" s="255"/>
      <c r="G482" s="228">
        <f>G483+G484</f>
        <v>0</v>
      </c>
      <c r="H482" s="255"/>
      <c r="I482" s="228">
        <f>I483+I484</f>
        <v>0</v>
      </c>
      <c r="J482" s="228">
        <f>J483+J484</f>
        <v>0</v>
      </c>
      <c r="K482" s="555"/>
      <c r="L482" s="466"/>
      <c r="M482" s="461">
        <v>0</v>
      </c>
      <c r="N482" s="530"/>
    </row>
    <row r="483" spans="1:14" ht="12" customHeight="1" hidden="1" outlineLevel="1">
      <c r="A483" s="161" t="s">
        <v>70</v>
      </c>
      <c r="B483" s="155" t="s">
        <v>149</v>
      </c>
      <c r="C483" s="156">
        <v>611</v>
      </c>
      <c r="D483" s="157" t="s">
        <v>71</v>
      </c>
      <c r="E483" s="256"/>
      <c r="F483" s="197"/>
      <c r="G483" s="65"/>
      <c r="H483" s="197"/>
      <c r="I483" s="65"/>
      <c r="J483" s="195">
        <v>0</v>
      </c>
      <c r="K483" s="547"/>
      <c r="L483" s="461"/>
      <c r="M483" s="461">
        <v>0</v>
      </c>
      <c r="N483" s="530"/>
    </row>
    <row r="484" spans="1:14" ht="12" customHeight="1" hidden="1" outlineLevel="1">
      <c r="A484" s="161"/>
      <c r="B484" s="155" t="s">
        <v>149</v>
      </c>
      <c r="C484" s="156">
        <v>612</v>
      </c>
      <c r="D484" s="157" t="s">
        <v>72</v>
      </c>
      <c r="E484" s="256"/>
      <c r="F484" s="197"/>
      <c r="G484" s="65"/>
      <c r="H484" s="197"/>
      <c r="I484" s="65"/>
      <c r="J484" s="195">
        <v>0</v>
      </c>
      <c r="K484" s="547"/>
      <c r="L484" s="461"/>
      <c r="M484" s="461">
        <v>0</v>
      </c>
      <c r="N484" s="530"/>
    </row>
    <row r="485" spans="1:14" ht="12" customHeight="1" hidden="1" outlineLevel="1">
      <c r="A485" s="161"/>
      <c r="B485" s="155"/>
      <c r="C485" s="198">
        <v>620</v>
      </c>
      <c r="D485" s="165" t="s">
        <v>74</v>
      </c>
      <c r="E485" s="254"/>
      <c r="F485" s="255"/>
      <c r="G485" s="228">
        <f>G486+G487+G488+G489+G490+G491+G492+G493</f>
        <v>0</v>
      </c>
      <c r="H485" s="255"/>
      <c r="I485" s="228">
        <f>I486+I487+I488+I489+I490+I491+I492+I493</f>
        <v>0</v>
      </c>
      <c r="J485" s="340">
        <f>J486+J487+J488+J489+J490+J491+J492+J493</f>
        <v>0</v>
      </c>
      <c r="K485" s="577"/>
      <c r="L485" s="486"/>
      <c r="M485" s="461">
        <v>0</v>
      </c>
      <c r="N485" s="530"/>
    </row>
    <row r="486" spans="1:14" ht="12" customHeight="1" hidden="1" outlineLevel="1">
      <c r="A486" s="161" t="s">
        <v>70</v>
      </c>
      <c r="B486" s="155" t="s">
        <v>149</v>
      </c>
      <c r="C486" s="191">
        <v>621</v>
      </c>
      <c r="D486" s="185" t="s">
        <v>75</v>
      </c>
      <c r="E486" s="341"/>
      <c r="F486" s="342"/>
      <c r="G486" s="65"/>
      <c r="H486" s="342"/>
      <c r="I486" s="65"/>
      <c r="J486" s="195">
        <v>0</v>
      </c>
      <c r="K486" s="547"/>
      <c r="L486" s="461"/>
      <c r="M486" s="461">
        <v>0</v>
      </c>
      <c r="N486" s="530"/>
    </row>
    <row r="487" spans="1:14" ht="12" customHeight="1" hidden="1" outlineLevel="1">
      <c r="A487" s="161"/>
      <c r="B487" s="155" t="s">
        <v>149</v>
      </c>
      <c r="C487" s="191">
        <v>623</v>
      </c>
      <c r="D487" s="185" t="s">
        <v>76</v>
      </c>
      <c r="E487" s="341"/>
      <c r="F487" s="342"/>
      <c r="G487" s="65"/>
      <c r="H487" s="342"/>
      <c r="I487" s="65"/>
      <c r="J487" s="195">
        <v>0</v>
      </c>
      <c r="K487" s="547"/>
      <c r="L487" s="461"/>
      <c r="M487" s="461">
        <v>0</v>
      </c>
      <c r="N487" s="530"/>
    </row>
    <row r="488" spans="1:14" ht="12" customHeight="1" hidden="1" outlineLevel="1">
      <c r="A488" s="161"/>
      <c r="B488" s="155" t="s">
        <v>149</v>
      </c>
      <c r="C488" s="156" t="s">
        <v>77</v>
      </c>
      <c r="D488" s="157" t="s">
        <v>78</v>
      </c>
      <c r="E488" s="256"/>
      <c r="F488" s="197"/>
      <c r="G488" s="65"/>
      <c r="H488" s="197"/>
      <c r="I488" s="65"/>
      <c r="J488" s="195">
        <v>0</v>
      </c>
      <c r="K488" s="547"/>
      <c r="L488" s="461"/>
      <c r="M488" s="461">
        <v>0</v>
      </c>
      <c r="N488" s="530"/>
    </row>
    <row r="489" spans="1:14" ht="12" customHeight="1" hidden="1" outlineLevel="1">
      <c r="A489" s="161"/>
      <c r="B489" s="155" t="s">
        <v>149</v>
      </c>
      <c r="C489" s="156" t="s">
        <v>79</v>
      </c>
      <c r="D489" s="157" t="s">
        <v>80</v>
      </c>
      <c r="E489" s="256"/>
      <c r="F489" s="197"/>
      <c r="G489" s="65"/>
      <c r="H489" s="197"/>
      <c r="I489" s="65"/>
      <c r="J489" s="195">
        <v>0</v>
      </c>
      <c r="K489" s="547"/>
      <c r="L489" s="461"/>
      <c r="M489" s="461">
        <v>0</v>
      </c>
      <c r="N489" s="530"/>
    </row>
    <row r="490" spans="1:14" ht="12" customHeight="1" hidden="1" outlineLevel="1">
      <c r="A490" s="161"/>
      <c r="B490" s="155" t="s">
        <v>149</v>
      </c>
      <c r="C490" s="170">
        <v>625003</v>
      </c>
      <c r="D490" s="157" t="s">
        <v>81</v>
      </c>
      <c r="E490" s="256"/>
      <c r="F490" s="197"/>
      <c r="G490" s="65"/>
      <c r="H490" s="197"/>
      <c r="I490" s="65"/>
      <c r="J490" s="195">
        <v>0</v>
      </c>
      <c r="K490" s="547"/>
      <c r="L490" s="461"/>
      <c r="M490" s="461">
        <v>0</v>
      </c>
      <c r="N490" s="530"/>
    </row>
    <row r="491" spans="1:14" ht="12" customHeight="1" hidden="1" outlineLevel="1">
      <c r="A491" s="161"/>
      <c r="B491" s="155" t="s">
        <v>149</v>
      </c>
      <c r="C491" s="170">
        <v>625004</v>
      </c>
      <c r="D491" s="157" t="s">
        <v>82</v>
      </c>
      <c r="E491" s="256"/>
      <c r="F491" s="197"/>
      <c r="G491" s="65"/>
      <c r="H491" s="197"/>
      <c r="I491" s="65"/>
      <c r="J491" s="195">
        <v>0</v>
      </c>
      <c r="K491" s="547"/>
      <c r="L491" s="461"/>
      <c r="M491" s="461">
        <v>0</v>
      </c>
      <c r="N491" s="530"/>
    </row>
    <row r="492" spans="1:14" ht="12" customHeight="1" hidden="1" outlineLevel="1">
      <c r="A492" s="161"/>
      <c r="B492" s="155" t="s">
        <v>149</v>
      </c>
      <c r="C492" s="170">
        <v>625005</v>
      </c>
      <c r="D492" s="157" t="s">
        <v>83</v>
      </c>
      <c r="E492" s="256"/>
      <c r="F492" s="197"/>
      <c r="G492" s="65"/>
      <c r="H492" s="197"/>
      <c r="I492" s="65"/>
      <c r="J492" s="195">
        <v>0</v>
      </c>
      <c r="K492" s="547"/>
      <c r="L492" s="461"/>
      <c r="M492" s="461">
        <v>0</v>
      </c>
      <c r="N492" s="530"/>
    </row>
    <row r="493" spans="1:14" ht="12" customHeight="1" hidden="1" outlineLevel="1">
      <c r="A493" s="161"/>
      <c r="B493" s="155" t="s">
        <v>149</v>
      </c>
      <c r="C493" s="170">
        <v>625007</v>
      </c>
      <c r="D493" s="157" t="s">
        <v>84</v>
      </c>
      <c r="E493" s="256"/>
      <c r="F493" s="197"/>
      <c r="G493" s="65"/>
      <c r="H493" s="197"/>
      <c r="I493" s="65"/>
      <c r="J493" s="195">
        <v>0</v>
      </c>
      <c r="K493" s="547"/>
      <c r="L493" s="461"/>
      <c r="M493" s="461">
        <v>0</v>
      </c>
      <c r="N493" s="530"/>
    </row>
    <row r="494" spans="1:14" ht="12" customHeight="1" hidden="1" outlineLevel="1">
      <c r="A494" s="161"/>
      <c r="B494" s="179"/>
      <c r="C494" s="180">
        <v>631</v>
      </c>
      <c r="D494" s="181" t="s">
        <v>86</v>
      </c>
      <c r="E494" s="343"/>
      <c r="F494" s="315"/>
      <c r="G494" s="212">
        <f>G495</f>
        <v>0</v>
      </c>
      <c r="H494" s="315"/>
      <c r="I494" s="212">
        <f>I495</f>
        <v>0</v>
      </c>
      <c r="J494" s="299">
        <f>J495</f>
        <v>0</v>
      </c>
      <c r="K494" s="578"/>
      <c r="L494" s="487"/>
      <c r="M494" s="461">
        <v>0</v>
      </c>
      <c r="N494" s="530"/>
    </row>
    <row r="495" spans="1:14" ht="12" customHeight="1" hidden="1" outlineLevel="1">
      <c r="A495" s="296" t="s">
        <v>70</v>
      </c>
      <c r="B495" s="155" t="s">
        <v>149</v>
      </c>
      <c r="C495" s="184" t="s">
        <v>87</v>
      </c>
      <c r="D495" s="185" t="s">
        <v>88</v>
      </c>
      <c r="E495" s="341"/>
      <c r="F495" s="342"/>
      <c r="G495" s="65"/>
      <c r="H495" s="342"/>
      <c r="I495" s="65"/>
      <c r="J495" s="195">
        <v>0</v>
      </c>
      <c r="K495" s="547"/>
      <c r="L495" s="461"/>
      <c r="M495" s="461">
        <v>0</v>
      </c>
      <c r="N495" s="530"/>
    </row>
    <row r="496" spans="1:14" ht="12" customHeight="1" hidden="1" outlineLevel="1">
      <c r="A496" s="161"/>
      <c r="B496" s="155"/>
      <c r="C496" s="180">
        <v>632</v>
      </c>
      <c r="D496" s="188" t="s">
        <v>89</v>
      </c>
      <c r="E496" s="344"/>
      <c r="F496" s="314"/>
      <c r="G496" s="212">
        <f>G497+G498+G499</f>
        <v>0</v>
      </c>
      <c r="H496" s="314"/>
      <c r="I496" s="212">
        <f>I497+I498+I499</f>
        <v>0</v>
      </c>
      <c r="J496" s="299">
        <v>0</v>
      </c>
      <c r="K496" s="578"/>
      <c r="L496" s="487"/>
      <c r="M496" s="461">
        <v>0</v>
      </c>
      <c r="N496" s="530"/>
    </row>
    <row r="497" spans="1:14" ht="12" customHeight="1" hidden="1" outlineLevel="1">
      <c r="A497" s="296" t="s">
        <v>70</v>
      </c>
      <c r="B497" s="155" t="s">
        <v>149</v>
      </c>
      <c r="C497" s="191" t="s">
        <v>174</v>
      </c>
      <c r="D497" s="185" t="s">
        <v>175</v>
      </c>
      <c r="E497" s="341"/>
      <c r="F497" s="342"/>
      <c r="G497" s="65"/>
      <c r="H497" s="342"/>
      <c r="I497" s="65"/>
      <c r="J497" s="195">
        <v>0</v>
      </c>
      <c r="K497" s="547"/>
      <c r="L497" s="461"/>
      <c r="M497" s="461">
        <v>0</v>
      </c>
      <c r="N497" s="530"/>
    </row>
    <row r="498" spans="1:14" ht="12" customHeight="1" hidden="1" outlineLevel="1">
      <c r="A498" s="296"/>
      <c r="B498" s="155" t="s">
        <v>149</v>
      </c>
      <c r="C498" s="191" t="s">
        <v>176</v>
      </c>
      <c r="D498" s="185" t="s">
        <v>90</v>
      </c>
      <c r="E498" s="341"/>
      <c r="F498" s="342"/>
      <c r="G498" s="65"/>
      <c r="H498" s="342"/>
      <c r="I498" s="65"/>
      <c r="J498" s="195">
        <v>0</v>
      </c>
      <c r="K498" s="547"/>
      <c r="L498" s="461"/>
      <c r="M498" s="461">
        <v>0</v>
      </c>
      <c r="N498" s="530"/>
    </row>
    <row r="499" spans="1:14" ht="12" customHeight="1" hidden="1" outlineLevel="1">
      <c r="A499" s="296"/>
      <c r="B499" s="155" t="s">
        <v>149</v>
      </c>
      <c r="C499" s="191" t="s">
        <v>177</v>
      </c>
      <c r="D499" s="185" t="s">
        <v>178</v>
      </c>
      <c r="E499" s="341"/>
      <c r="F499" s="342"/>
      <c r="G499" s="65"/>
      <c r="H499" s="342"/>
      <c r="I499" s="65"/>
      <c r="J499" s="195">
        <v>0</v>
      </c>
      <c r="K499" s="547"/>
      <c r="L499" s="461"/>
      <c r="M499" s="461">
        <v>0</v>
      </c>
      <c r="N499" s="530"/>
    </row>
    <row r="500" spans="1:14" ht="12" customHeight="1" hidden="1" outlineLevel="1">
      <c r="A500" s="204"/>
      <c r="B500" s="301"/>
      <c r="C500" s="257">
        <v>636</v>
      </c>
      <c r="D500" s="188" t="s">
        <v>179</v>
      </c>
      <c r="E500" s="344"/>
      <c r="F500" s="314"/>
      <c r="G500" s="345">
        <f>G501</f>
        <v>0</v>
      </c>
      <c r="H500" s="314"/>
      <c r="I500" s="345">
        <f>I501</f>
        <v>0</v>
      </c>
      <c r="J500" s="346">
        <f>J501</f>
        <v>0</v>
      </c>
      <c r="K500" s="579"/>
      <c r="L500" s="488"/>
      <c r="M500" s="461">
        <v>0</v>
      </c>
      <c r="N500" s="530"/>
    </row>
    <row r="501" spans="1:14" ht="12" customHeight="1" hidden="1" outlineLevel="1">
      <c r="A501" s="296"/>
      <c r="B501" s="155" t="s">
        <v>149</v>
      </c>
      <c r="C501" s="191">
        <v>636002</v>
      </c>
      <c r="D501" s="185" t="s">
        <v>180</v>
      </c>
      <c r="E501" s="341"/>
      <c r="F501" s="342"/>
      <c r="G501" s="65"/>
      <c r="H501" s="342"/>
      <c r="I501" s="65"/>
      <c r="J501" s="195">
        <v>0</v>
      </c>
      <c r="K501" s="547"/>
      <c r="L501" s="461"/>
      <c r="M501" s="461">
        <v>0</v>
      </c>
      <c r="N501" s="530"/>
    </row>
    <row r="502" spans="1:14" ht="12" customHeight="1" hidden="1" outlineLevel="1">
      <c r="A502" s="171"/>
      <c r="B502" s="172"/>
      <c r="C502" s="180">
        <v>637</v>
      </c>
      <c r="D502" s="181" t="s">
        <v>108</v>
      </c>
      <c r="E502" s="343"/>
      <c r="F502" s="315"/>
      <c r="G502" s="212">
        <f>G504+G503</f>
        <v>0</v>
      </c>
      <c r="H502" s="315"/>
      <c r="I502" s="212">
        <f>I504+I503</f>
        <v>0</v>
      </c>
      <c r="J502" s="299">
        <v>0</v>
      </c>
      <c r="K502" s="578"/>
      <c r="L502" s="487"/>
      <c r="M502" s="461">
        <v>0</v>
      </c>
      <c r="N502" s="530"/>
    </row>
    <row r="503" spans="1:14" ht="12" customHeight="1" hidden="1" outlineLevel="1">
      <c r="A503" s="161" t="s">
        <v>70</v>
      </c>
      <c r="B503" s="155" t="s">
        <v>149</v>
      </c>
      <c r="C503" s="170">
        <v>637014</v>
      </c>
      <c r="D503" s="157" t="s">
        <v>120</v>
      </c>
      <c r="E503" s="256"/>
      <c r="F503" s="197"/>
      <c r="G503" s="65"/>
      <c r="H503" s="197"/>
      <c r="I503" s="65"/>
      <c r="J503" s="195">
        <v>0</v>
      </c>
      <c r="K503" s="547"/>
      <c r="L503" s="461"/>
      <c r="M503" s="461">
        <v>0</v>
      </c>
      <c r="N503" s="530"/>
    </row>
    <row r="504" spans="1:14" ht="0.75" customHeight="1" hidden="1" outlineLevel="1">
      <c r="A504" s="196"/>
      <c r="B504" s="155" t="s">
        <v>149</v>
      </c>
      <c r="C504" s="170">
        <v>637016</v>
      </c>
      <c r="D504" s="157" t="s">
        <v>122</v>
      </c>
      <c r="E504" s="256"/>
      <c r="F504" s="197"/>
      <c r="G504" s="65"/>
      <c r="H504" s="197"/>
      <c r="I504" s="65"/>
      <c r="J504" s="195">
        <v>0</v>
      </c>
      <c r="K504" s="547"/>
      <c r="L504" s="461"/>
      <c r="M504" s="461">
        <v>0</v>
      </c>
      <c r="N504" s="530"/>
    </row>
    <row r="505" spans="1:14" ht="12" customHeight="1" hidden="1" outlineLevel="1">
      <c r="A505" s="336" t="s">
        <v>182</v>
      </c>
      <c r="B505" s="337"/>
      <c r="C505" s="338"/>
      <c r="D505" s="339"/>
      <c r="E505" s="293"/>
      <c r="F505" s="294"/>
      <c r="G505" s="297">
        <f>G506+G509+G526+G518+G520+G524</f>
        <v>0</v>
      </c>
      <c r="H505" s="294"/>
      <c r="I505" s="297">
        <f>I506+I509+I526+I518+I520+I524</f>
        <v>0</v>
      </c>
      <c r="J505" s="347">
        <f>J506+J509+J526+J518+J520+J524</f>
        <v>0</v>
      </c>
      <c r="K505" s="580"/>
      <c r="L505" s="489"/>
      <c r="M505" s="470">
        <v>0</v>
      </c>
      <c r="N505" s="530"/>
    </row>
    <row r="506" spans="1:14" ht="12" customHeight="1" hidden="1" outlineLevel="1">
      <c r="A506" s="171"/>
      <c r="B506" s="172"/>
      <c r="C506" s="173">
        <v>610</v>
      </c>
      <c r="D506" s="165" t="s">
        <v>69</v>
      </c>
      <c r="E506" s="254"/>
      <c r="F506" s="255"/>
      <c r="G506" s="228">
        <f>G507+G508</f>
        <v>0</v>
      </c>
      <c r="H506" s="255"/>
      <c r="I506" s="228">
        <f>I507+I508</f>
        <v>0</v>
      </c>
      <c r="J506" s="340">
        <f>J507+J508</f>
        <v>0</v>
      </c>
      <c r="K506" s="577"/>
      <c r="L506" s="486"/>
      <c r="M506" s="461">
        <v>0</v>
      </c>
      <c r="N506" s="530"/>
    </row>
    <row r="507" spans="1:14" ht="12" customHeight="1" hidden="1" outlineLevel="1">
      <c r="A507" s="161" t="s">
        <v>70</v>
      </c>
      <c r="B507" s="155" t="s">
        <v>183</v>
      </c>
      <c r="C507" s="156">
        <v>611</v>
      </c>
      <c r="D507" s="157" t="s">
        <v>71</v>
      </c>
      <c r="E507" s="256"/>
      <c r="F507" s="197"/>
      <c r="G507" s="65"/>
      <c r="H507" s="197"/>
      <c r="I507" s="65"/>
      <c r="J507" s="195">
        <v>0</v>
      </c>
      <c r="K507" s="547"/>
      <c r="L507" s="461"/>
      <c r="M507" s="461">
        <v>0</v>
      </c>
      <c r="N507" s="530"/>
    </row>
    <row r="508" spans="1:14" ht="12" customHeight="1" hidden="1" outlineLevel="1">
      <c r="A508" s="161"/>
      <c r="B508" s="155" t="s">
        <v>183</v>
      </c>
      <c r="C508" s="156">
        <v>612</v>
      </c>
      <c r="D508" s="157" t="s">
        <v>72</v>
      </c>
      <c r="E508" s="256"/>
      <c r="F508" s="197"/>
      <c r="G508" s="65"/>
      <c r="H508" s="197"/>
      <c r="I508" s="65"/>
      <c r="J508" s="195">
        <v>0</v>
      </c>
      <c r="K508" s="547"/>
      <c r="L508" s="461"/>
      <c r="M508" s="461">
        <v>0</v>
      </c>
      <c r="N508" s="530"/>
    </row>
    <row r="509" spans="1:14" ht="12" customHeight="1" hidden="1" outlineLevel="1">
      <c r="A509" s="161"/>
      <c r="B509" s="155"/>
      <c r="C509" s="198">
        <v>620</v>
      </c>
      <c r="D509" s="165" t="s">
        <v>74</v>
      </c>
      <c r="E509" s="254"/>
      <c r="F509" s="255"/>
      <c r="G509" s="228">
        <f>G510+G511+G512+G513+G514+G515+G516+G517</f>
        <v>0</v>
      </c>
      <c r="H509" s="255"/>
      <c r="I509" s="228">
        <f>I510+I511+I512+I513+I514+I515+I516+I517</f>
        <v>0</v>
      </c>
      <c r="J509" s="340">
        <f>J510+J511+J512+J513+J514+J515+J516+J517</f>
        <v>0</v>
      </c>
      <c r="K509" s="577"/>
      <c r="L509" s="486"/>
      <c r="M509" s="461">
        <v>0</v>
      </c>
      <c r="N509" s="530"/>
    </row>
    <row r="510" spans="1:14" ht="12" customHeight="1" hidden="1" outlineLevel="1">
      <c r="A510" s="161" t="s">
        <v>70</v>
      </c>
      <c r="B510" s="155" t="s">
        <v>183</v>
      </c>
      <c r="C510" s="191">
        <v>621</v>
      </c>
      <c r="D510" s="185" t="s">
        <v>75</v>
      </c>
      <c r="E510" s="341"/>
      <c r="F510" s="342"/>
      <c r="G510" s="65"/>
      <c r="H510" s="342"/>
      <c r="I510" s="65"/>
      <c r="J510" s="195">
        <v>0</v>
      </c>
      <c r="K510" s="547"/>
      <c r="L510" s="461"/>
      <c r="M510" s="461">
        <v>0</v>
      </c>
      <c r="N510" s="530"/>
    </row>
    <row r="511" spans="1:14" ht="12" customHeight="1" hidden="1" outlineLevel="1">
      <c r="A511" s="161"/>
      <c r="B511" s="155" t="s">
        <v>183</v>
      </c>
      <c r="C511" s="191">
        <v>623</v>
      </c>
      <c r="D511" s="185" t="s">
        <v>76</v>
      </c>
      <c r="E511" s="341"/>
      <c r="F511" s="342"/>
      <c r="G511" s="65"/>
      <c r="H511" s="342"/>
      <c r="I511" s="65"/>
      <c r="J511" s="195">
        <v>0</v>
      </c>
      <c r="K511" s="547"/>
      <c r="L511" s="461"/>
      <c r="M511" s="461">
        <v>0</v>
      </c>
      <c r="N511" s="530"/>
    </row>
    <row r="512" spans="1:14" ht="12" customHeight="1" hidden="1" outlineLevel="1">
      <c r="A512" s="161"/>
      <c r="B512" s="155" t="s">
        <v>183</v>
      </c>
      <c r="C512" s="156" t="s">
        <v>77</v>
      </c>
      <c r="D512" s="157" t="s">
        <v>78</v>
      </c>
      <c r="E512" s="256"/>
      <c r="F512" s="197"/>
      <c r="G512" s="65"/>
      <c r="H512" s="197"/>
      <c r="I512" s="65"/>
      <c r="J512" s="195">
        <v>0</v>
      </c>
      <c r="K512" s="547"/>
      <c r="L512" s="461"/>
      <c r="M512" s="461">
        <v>0</v>
      </c>
      <c r="N512" s="530"/>
    </row>
    <row r="513" spans="1:14" ht="12" customHeight="1" hidden="1" outlineLevel="1">
      <c r="A513" s="161"/>
      <c r="B513" s="155" t="s">
        <v>183</v>
      </c>
      <c r="C513" s="156" t="s">
        <v>79</v>
      </c>
      <c r="D513" s="157" t="s">
        <v>80</v>
      </c>
      <c r="E513" s="256"/>
      <c r="F513" s="197"/>
      <c r="G513" s="65"/>
      <c r="H513" s="197"/>
      <c r="I513" s="65"/>
      <c r="J513" s="195">
        <v>0</v>
      </c>
      <c r="K513" s="547"/>
      <c r="L513" s="461"/>
      <c r="M513" s="461">
        <v>0</v>
      </c>
      <c r="N513" s="530"/>
    </row>
    <row r="514" spans="1:14" ht="12" customHeight="1" hidden="1" outlineLevel="1">
      <c r="A514" s="161"/>
      <c r="B514" s="155" t="s">
        <v>183</v>
      </c>
      <c r="C514" s="170">
        <v>625003</v>
      </c>
      <c r="D514" s="157" t="s">
        <v>81</v>
      </c>
      <c r="E514" s="256"/>
      <c r="F514" s="197"/>
      <c r="G514" s="65"/>
      <c r="H514" s="197"/>
      <c r="I514" s="65"/>
      <c r="J514" s="195">
        <v>0</v>
      </c>
      <c r="K514" s="547"/>
      <c r="L514" s="461"/>
      <c r="M514" s="461">
        <v>0</v>
      </c>
      <c r="N514" s="530"/>
    </row>
    <row r="515" spans="1:14" ht="12" customHeight="1" hidden="1" outlineLevel="1">
      <c r="A515" s="161"/>
      <c r="B515" s="155" t="s">
        <v>183</v>
      </c>
      <c r="C515" s="170">
        <v>625004</v>
      </c>
      <c r="D515" s="157" t="s">
        <v>82</v>
      </c>
      <c r="E515" s="256"/>
      <c r="F515" s="197"/>
      <c r="G515" s="65"/>
      <c r="H515" s="197"/>
      <c r="I515" s="65"/>
      <c r="J515" s="195">
        <v>0</v>
      </c>
      <c r="K515" s="547"/>
      <c r="L515" s="461"/>
      <c r="M515" s="461">
        <v>0</v>
      </c>
      <c r="N515" s="530"/>
    </row>
    <row r="516" spans="1:14" ht="12" customHeight="1" hidden="1" outlineLevel="1">
      <c r="A516" s="161"/>
      <c r="B516" s="155" t="s">
        <v>183</v>
      </c>
      <c r="C516" s="170">
        <v>625005</v>
      </c>
      <c r="D516" s="157" t="s">
        <v>83</v>
      </c>
      <c r="E516" s="256"/>
      <c r="F516" s="197"/>
      <c r="G516" s="65"/>
      <c r="H516" s="197"/>
      <c r="I516" s="65"/>
      <c r="J516" s="195">
        <v>0</v>
      </c>
      <c r="K516" s="547"/>
      <c r="L516" s="461"/>
      <c r="M516" s="461">
        <v>0</v>
      </c>
      <c r="N516" s="530"/>
    </row>
    <row r="517" spans="1:14" ht="12" customHeight="1" hidden="1" outlineLevel="1">
      <c r="A517" s="161"/>
      <c r="B517" s="155" t="s">
        <v>183</v>
      </c>
      <c r="C517" s="170">
        <v>625007</v>
      </c>
      <c r="D517" s="157" t="s">
        <v>84</v>
      </c>
      <c r="E517" s="256"/>
      <c r="F517" s="197"/>
      <c r="G517" s="65"/>
      <c r="H517" s="197"/>
      <c r="I517" s="65"/>
      <c r="J517" s="195">
        <v>0</v>
      </c>
      <c r="K517" s="547"/>
      <c r="L517" s="461"/>
      <c r="M517" s="461">
        <v>0</v>
      </c>
      <c r="N517" s="530"/>
    </row>
    <row r="518" spans="1:14" ht="12" customHeight="1" hidden="1" outlineLevel="1">
      <c r="A518" s="161"/>
      <c r="B518" s="179"/>
      <c r="C518" s="180">
        <v>631</v>
      </c>
      <c r="D518" s="181" t="s">
        <v>86</v>
      </c>
      <c r="E518" s="343"/>
      <c r="F518" s="315"/>
      <c r="G518" s="212">
        <f>G519</f>
        <v>0</v>
      </c>
      <c r="H518" s="315"/>
      <c r="I518" s="212">
        <f>I519</f>
        <v>0</v>
      </c>
      <c r="J518" s="299">
        <f>J519</f>
        <v>0</v>
      </c>
      <c r="K518" s="578"/>
      <c r="L518" s="487"/>
      <c r="M518" s="461">
        <v>0</v>
      </c>
      <c r="N518" s="530"/>
    </row>
    <row r="519" spans="1:14" ht="12" customHeight="1" hidden="1" outlineLevel="1">
      <c r="A519" s="296" t="s">
        <v>70</v>
      </c>
      <c r="B519" s="155" t="s">
        <v>183</v>
      </c>
      <c r="C519" s="184" t="s">
        <v>87</v>
      </c>
      <c r="D519" s="185" t="s">
        <v>88</v>
      </c>
      <c r="E519" s="341"/>
      <c r="F519" s="342"/>
      <c r="G519" s="65"/>
      <c r="H519" s="342"/>
      <c r="I519" s="65"/>
      <c r="J519" s="195">
        <v>0</v>
      </c>
      <c r="K519" s="547"/>
      <c r="L519" s="461"/>
      <c r="M519" s="461">
        <v>0</v>
      </c>
      <c r="N519" s="530"/>
    </row>
    <row r="520" spans="1:14" ht="12" customHeight="1" hidden="1" outlineLevel="1">
      <c r="A520" s="161"/>
      <c r="B520" s="155"/>
      <c r="C520" s="180">
        <v>632</v>
      </c>
      <c r="D520" s="188" t="s">
        <v>89</v>
      </c>
      <c r="E520" s="344"/>
      <c r="F520" s="314"/>
      <c r="G520" s="212">
        <f>G521+G522+G523</f>
        <v>0</v>
      </c>
      <c r="H520" s="314"/>
      <c r="I520" s="212">
        <f>I521+I522+I523</f>
        <v>0</v>
      </c>
      <c r="J520" s="299">
        <f>J521+J522+J523</f>
        <v>0</v>
      </c>
      <c r="K520" s="578"/>
      <c r="L520" s="487"/>
      <c r="M520" s="461">
        <v>0</v>
      </c>
      <c r="N520" s="530"/>
    </row>
    <row r="521" spans="1:14" ht="12" customHeight="1" hidden="1" outlineLevel="1">
      <c r="A521" s="296" t="s">
        <v>70</v>
      </c>
      <c r="B521" s="155" t="s">
        <v>183</v>
      </c>
      <c r="C521" s="191" t="s">
        <v>174</v>
      </c>
      <c r="D521" s="185" t="s">
        <v>175</v>
      </c>
      <c r="E521" s="341"/>
      <c r="F521" s="342"/>
      <c r="G521" s="65"/>
      <c r="H521" s="342"/>
      <c r="I521" s="65"/>
      <c r="J521" s="195">
        <v>0</v>
      </c>
      <c r="K521" s="547"/>
      <c r="L521" s="461"/>
      <c r="M521" s="461">
        <v>0</v>
      </c>
      <c r="N521" s="530"/>
    </row>
    <row r="522" spans="1:14" ht="12" customHeight="1" hidden="1" outlineLevel="1">
      <c r="A522" s="296"/>
      <c r="B522" s="155" t="s">
        <v>183</v>
      </c>
      <c r="C522" s="191" t="s">
        <v>176</v>
      </c>
      <c r="D522" s="185" t="s">
        <v>90</v>
      </c>
      <c r="E522" s="341"/>
      <c r="F522" s="342"/>
      <c r="G522" s="65"/>
      <c r="H522" s="342"/>
      <c r="I522" s="65"/>
      <c r="J522" s="195">
        <v>0</v>
      </c>
      <c r="K522" s="547"/>
      <c r="L522" s="461"/>
      <c r="M522" s="461">
        <v>0</v>
      </c>
      <c r="N522" s="530"/>
    </row>
    <row r="523" spans="1:14" ht="12" customHeight="1" hidden="1" outlineLevel="1">
      <c r="A523" s="296"/>
      <c r="B523" s="155" t="s">
        <v>183</v>
      </c>
      <c r="C523" s="191" t="s">
        <v>177</v>
      </c>
      <c r="D523" s="185" t="s">
        <v>178</v>
      </c>
      <c r="E523" s="341"/>
      <c r="F523" s="342"/>
      <c r="G523" s="65"/>
      <c r="H523" s="342"/>
      <c r="I523" s="65"/>
      <c r="J523" s="195">
        <v>0</v>
      </c>
      <c r="K523" s="547"/>
      <c r="L523" s="461"/>
      <c r="M523" s="461">
        <v>0</v>
      </c>
      <c r="N523" s="530"/>
    </row>
    <row r="524" spans="1:14" ht="12" customHeight="1" hidden="1" outlineLevel="1">
      <c r="A524" s="204"/>
      <c r="B524" s="301"/>
      <c r="C524" s="257">
        <v>636</v>
      </c>
      <c r="D524" s="188" t="s">
        <v>179</v>
      </c>
      <c r="E524" s="344"/>
      <c r="F524" s="314"/>
      <c r="G524" s="345">
        <f>G525</f>
        <v>0</v>
      </c>
      <c r="H524" s="314"/>
      <c r="I524" s="345">
        <f>I525</f>
        <v>0</v>
      </c>
      <c r="J524" s="346">
        <f>J525</f>
        <v>0</v>
      </c>
      <c r="K524" s="579"/>
      <c r="L524" s="488"/>
      <c r="M524" s="461">
        <v>0</v>
      </c>
      <c r="N524" s="530"/>
    </row>
    <row r="525" spans="1:14" ht="12" customHeight="1" hidden="1" outlineLevel="1">
      <c r="A525" s="296"/>
      <c r="B525" s="155" t="s">
        <v>183</v>
      </c>
      <c r="C525" s="191">
        <v>636002</v>
      </c>
      <c r="D525" s="185" t="s">
        <v>180</v>
      </c>
      <c r="E525" s="341"/>
      <c r="F525" s="342"/>
      <c r="G525" s="65"/>
      <c r="H525" s="342"/>
      <c r="I525" s="65"/>
      <c r="J525" s="195">
        <v>0</v>
      </c>
      <c r="K525" s="547"/>
      <c r="L525" s="461"/>
      <c r="M525" s="461">
        <v>0</v>
      </c>
      <c r="N525" s="530"/>
    </row>
    <row r="526" spans="1:14" ht="12" customHeight="1" hidden="1" outlineLevel="1">
      <c r="A526" s="171"/>
      <c r="B526" s="172"/>
      <c r="C526" s="180">
        <v>637</v>
      </c>
      <c r="D526" s="181" t="s">
        <v>108</v>
      </c>
      <c r="E526" s="343"/>
      <c r="F526" s="315"/>
      <c r="G526" s="212">
        <f>G528+G527</f>
        <v>0</v>
      </c>
      <c r="H526" s="315"/>
      <c r="I526" s="212">
        <f>I528+I527</f>
        <v>0</v>
      </c>
      <c r="J526" s="299">
        <f>J528+J527</f>
        <v>0</v>
      </c>
      <c r="K526" s="578"/>
      <c r="L526" s="487"/>
      <c r="M526" s="461">
        <v>0</v>
      </c>
      <c r="N526" s="530"/>
    </row>
    <row r="527" spans="1:14" ht="12" customHeight="1" hidden="1" outlineLevel="1">
      <c r="A527" s="161" t="s">
        <v>70</v>
      </c>
      <c r="B527" s="155" t="s">
        <v>183</v>
      </c>
      <c r="C527" s="170">
        <v>637014</v>
      </c>
      <c r="D527" s="157" t="s">
        <v>120</v>
      </c>
      <c r="E527" s="256"/>
      <c r="F527" s="197"/>
      <c r="G527" s="65"/>
      <c r="H527" s="197"/>
      <c r="I527" s="65"/>
      <c r="J527" s="195">
        <v>0</v>
      </c>
      <c r="K527" s="547"/>
      <c r="L527" s="461"/>
      <c r="M527" s="461">
        <v>0</v>
      </c>
      <c r="N527" s="530"/>
    </row>
    <row r="528" spans="1:14" ht="20.25" customHeight="1" hidden="1" outlineLevel="1">
      <c r="A528" s="196"/>
      <c r="B528" s="155" t="s">
        <v>183</v>
      </c>
      <c r="C528" s="170">
        <v>637016</v>
      </c>
      <c r="D528" s="157" t="s">
        <v>122</v>
      </c>
      <c r="E528" s="256"/>
      <c r="F528" s="197"/>
      <c r="G528" s="65"/>
      <c r="H528" s="197"/>
      <c r="I528" s="65"/>
      <c r="J528" s="195">
        <v>0</v>
      </c>
      <c r="K528" s="547"/>
      <c r="L528" s="461"/>
      <c r="M528" s="461">
        <v>0</v>
      </c>
      <c r="N528" s="530"/>
    </row>
    <row r="529" spans="1:14" ht="16.5" customHeight="1" collapsed="1" thickBot="1">
      <c r="A529" s="348" t="s">
        <v>184</v>
      </c>
      <c r="B529" s="349"/>
      <c r="C529" s="350"/>
      <c r="D529" s="351"/>
      <c r="E529" s="352"/>
      <c r="F529" s="353"/>
      <c r="G529" s="354">
        <f>G10+G102+G121+G147+G152+G155+G179+G189+G202+G234+G243+G250+G253+G256+G261+G272+G280</f>
        <v>43966</v>
      </c>
      <c r="H529" s="353"/>
      <c r="I529" s="581">
        <f>I10+I102+I121+I231+I147+I152+I155+I179+I189+I202+I234+I243+I250+I253+I256+I261+I272+I280</f>
        <v>45007</v>
      </c>
      <c r="J529" s="581">
        <f>J10+J102+J121+J231+J147+J152+J155+J179+J189+J202+J231+J234+J256+J261+J272+J280</f>
        <v>42085</v>
      </c>
      <c r="K529" s="581">
        <f>K10+K102+K231+K147+K152+K155+K179+K189+K234+K256+K261+K272+K280</f>
        <v>49368</v>
      </c>
      <c r="L529" s="582">
        <f>L10+L102+L147+L152+L155+L179+L189+L231+L234+L256+L261+L272+L280</f>
        <v>49553</v>
      </c>
      <c r="M529" s="835">
        <f>M10+M102+M147+M152+M155+M179+M189+M231+M234+M256+M261+M272+M280</f>
        <v>49553</v>
      </c>
      <c r="N529" s="836">
        <v>49553</v>
      </c>
    </row>
    <row r="530" spans="1:14" ht="16.5" customHeight="1" thickBot="1">
      <c r="A530" s="355"/>
      <c r="B530" s="356"/>
      <c r="C530" s="357"/>
      <c r="D530" s="358"/>
      <c r="E530" s="358"/>
      <c r="F530" s="358"/>
      <c r="G530" s="358"/>
      <c r="H530" s="358"/>
      <c r="I530" s="358"/>
      <c r="J530" s="359"/>
      <c r="K530" s="359"/>
      <c r="L530" s="359"/>
      <c r="M530" s="359"/>
      <c r="N530" s="530"/>
    </row>
    <row r="531" spans="1:14" ht="15" customHeight="1" thickTop="1">
      <c r="A531" s="360" t="s">
        <v>185</v>
      </c>
      <c r="B531" s="361"/>
      <c r="C531" s="362"/>
      <c r="D531" s="363"/>
      <c r="E531" s="364"/>
      <c r="F531" s="364"/>
      <c r="G531" s="365">
        <v>2013</v>
      </c>
      <c r="H531" s="364"/>
      <c r="I531" s="365">
        <v>2014</v>
      </c>
      <c r="J531" s="366">
        <v>2015</v>
      </c>
      <c r="K531" s="366">
        <v>2016</v>
      </c>
      <c r="L531" s="366">
        <v>2017</v>
      </c>
      <c r="M531" s="704">
        <v>2018</v>
      </c>
      <c r="N531" s="826">
        <v>2019</v>
      </c>
    </row>
    <row r="532" spans="1:14" ht="15" customHeight="1">
      <c r="A532" s="367"/>
      <c r="B532" s="368"/>
      <c r="C532" s="369"/>
      <c r="D532" s="370"/>
      <c r="E532" s="371"/>
      <c r="F532" s="371"/>
      <c r="G532" s="103" t="s">
        <v>65</v>
      </c>
      <c r="H532" s="371"/>
      <c r="I532" s="372" t="s">
        <v>65</v>
      </c>
      <c r="J532" s="373" t="s">
        <v>65</v>
      </c>
      <c r="K532" s="373" t="s">
        <v>65</v>
      </c>
      <c r="L532" s="373" t="s">
        <v>216</v>
      </c>
      <c r="M532" s="423" t="s">
        <v>65</v>
      </c>
      <c r="N532" s="827" t="s">
        <v>65</v>
      </c>
    </row>
    <row r="533" spans="1:14" ht="15" customHeight="1">
      <c r="A533" s="673" t="s">
        <v>186</v>
      </c>
      <c r="B533" s="674"/>
      <c r="C533" s="675"/>
      <c r="D533" s="676"/>
      <c r="E533" s="677"/>
      <c r="F533" s="677"/>
      <c r="G533" s="678">
        <v>2542</v>
      </c>
      <c r="H533" s="677"/>
      <c r="I533" s="679">
        <f>I535+I537+I534</f>
        <v>2155</v>
      </c>
      <c r="J533" s="680">
        <f>J534+J535+J537</f>
        <v>2447</v>
      </c>
      <c r="K533" s="680">
        <f>K534+K535+K537</f>
        <v>0</v>
      </c>
      <c r="L533" s="680">
        <f>L534+L535+L537</f>
        <v>0</v>
      </c>
      <c r="M533" s="681">
        <f>M534+M535+M537</f>
        <v>0</v>
      </c>
      <c r="N533" s="617">
        <v>0</v>
      </c>
    </row>
    <row r="534" spans="1:14" ht="12" customHeight="1">
      <c r="A534" s="374"/>
      <c r="B534" s="375" t="s">
        <v>22</v>
      </c>
      <c r="C534" s="376">
        <v>717001</v>
      </c>
      <c r="D534" s="377" t="s">
        <v>187</v>
      </c>
      <c r="E534" s="378"/>
      <c r="F534" s="378"/>
      <c r="G534" s="379">
        <v>800</v>
      </c>
      <c r="H534" s="378"/>
      <c r="I534" s="380">
        <v>800</v>
      </c>
      <c r="J534" s="381">
        <v>1200</v>
      </c>
      <c r="K534" s="381">
        <v>0</v>
      </c>
      <c r="L534" s="772">
        <v>0</v>
      </c>
      <c r="M534" s="525">
        <v>0</v>
      </c>
      <c r="N534" s="530">
        <v>0</v>
      </c>
    </row>
    <row r="535" spans="1:14" ht="12" customHeight="1" thickBot="1">
      <c r="A535" s="382"/>
      <c r="B535" s="383" t="s">
        <v>22</v>
      </c>
      <c r="C535" s="384">
        <v>717001</v>
      </c>
      <c r="D535" s="385" t="s">
        <v>188</v>
      </c>
      <c r="E535" s="159"/>
      <c r="F535" s="159"/>
      <c r="G535" s="65">
        <v>0</v>
      </c>
      <c r="H535" s="197"/>
      <c r="I535" s="386">
        <v>0</v>
      </c>
      <c r="J535" s="387">
        <v>0</v>
      </c>
      <c r="K535" s="387">
        <v>0</v>
      </c>
      <c r="L535" s="773">
        <v>0</v>
      </c>
      <c r="M535" s="526">
        <v>0</v>
      </c>
      <c r="N535" s="530">
        <v>0</v>
      </c>
    </row>
    <row r="536" spans="1:14" ht="12" customHeight="1" thickBot="1">
      <c r="A536" s="618" t="s">
        <v>159</v>
      </c>
      <c r="B536" s="619"/>
      <c r="C536" s="651"/>
      <c r="D536" s="652"/>
      <c r="E536" s="682"/>
      <c r="F536" s="682"/>
      <c r="G536" s="683">
        <v>0</v>
      </c>
      <c r="H536" s="684"/>
      <c r="I536" s="685"/>
      <c r="J536" s="686"/>
      <c r="K536" s="686"/>
      <c r="L536" s="686"/>
      <c r="M536" s="687"/>
      <c r="N536" s="617"/>
    </row>
    <row r="537" spans="1:14" ht="12" customHeight="1">
      <c r="A537" s="388"/>
      <c r="B537" s="389" t="s">
        <v>22</v>
      </c>
      <c r="C537" s="390">
        <v>717002</v>
      </c>
      <c r="D537" s="118" t="s">
        <v>189</v>
      </c>
      <c r="E537" s="159"/>
      <c r="F537" s="159"/>
      <c r="G537" s="65">
        <v>1742</v>
      </c>
      <c r="H537" s="197"/>
      <c r="I537" s="386">
        <v>1355</v>
      </c>
      <c r="J537" s="387">
        <v>1247</v>
      </c>
      <c r="K537" s="387">
        <v>0</v>
      </c>
      <c r="L537" s="773">
        <v>0</v>
      </c>
      <c r="M537" s="526">
        <v>0</v>
      </c>
      <c r="N537" s="530">
        <v>0</v>
      </c>
    </row>
    <row r="538" spans="1:14" ht="16.5" customHeight="1" thickBot="1">
      <c r="A538" s="391" t="s">
        <v>190</v>
      </c>
      <c r="B538" s="392"/>
      <c r="C538" s="393"/>
      <c r="D538" s="394"/>
      <c r="E538" s="395"/>
      <c r="F538" s="395"/>
      <c r="G538" s="396">
        <f>G533</f>
        <v>2542</v>
      </c>
      <c r="H538" s="395"/>
      <c r="I538" s="705">
        <f>I533</f>
        <v>2155</v>
      </c>
      <c r="J538" s="705">
        <f>J533</f>
        <v>2447</v>
      </c>
      <c r="K538" s="705">
        <f>K533</f>
        <v>0</v>
      </c>
      <c r="L538" s="705">
        <f>L533</f>
        <v>0</v>
      </c>
      <c r="M538" s="828">
        <f>M533</f>
        <v>0</v>
      </c>
      <c r="N538" s="829">
        <v>0</v>
      </c>
    </row>
    <row r="539" spans="1:14" ht="16.5" customHeight="1" thickBot="1" thickTop="1">
      <c r="A539" s="397"/>
      <c r="B539" s="398"/>
      <c r="C539" s="399"/>
      <c r="D539" s="400"/>
      <c r="E539" s="400"/>
      <c r="F539" s="400"/>
      <c r="G539" s="400"/>
      <c r="H539" s="400"/>
      <c r="I539" s="400"/>
      <c r="J539" s="397"/>
      <c r="K539" s="397"/>
      <c r="L539" s="397"/>
      <c r="M539" s="397"/>
      <c r="N539" s="530"/>
    </row>
    <row r="540" spans="1:14" ht="15.75" customHeight="1" thickTop="1">
      <c r="A540" s="401" t="s">
        <v>191</v>
      </c>
      <c r="B540" s="361"/>
      <c r="C540" s="699"/>
      <c r="D540" s="700"/>
      <c r="E540" s="701"/>
      <c r="F540" s="701"/>
      <c r="G540" s="702">
        <v>2013</v>
      </c>
      <c r="H540" s="701"/>
      <c r="I540" s="702">
        <v>2014</v>
      </c>
      <c r="J540" s="703">
        <v>2015</v>
      </c>
      <c r="K540" s="703">
        <v>2016</v>
      </c>
      <c r="L540" s="703">
        <v>2017</v>
      </c>
      <c r="M540" s="704">
        <v>2018</v>
      </c>
      <c r="N540" s="826">
        <v>2019</v>
      </c>
    </row>
    <row r="541" spans="1:14" ht="16.5" customHeight="1">
      <c r="A541" s="367"/>
      <c r="B541" s="368"/>
      <c r="C541" s="402"/>
      <c r="D541" s="403"/>
      <c r="E541" s="403"/>
      <c r="F541" s="403"/>
      <c r="G541" s="404" t="s">
        <v>65</v>
      </c>
      <c r="H541" s="403"/>
      <c r="I541" s="373" t="s">
        <v>65</v>
      </c>
      <c r="J541" s="373" t="s">
        <v>65</v>
      </c>
      <c r="K541" s="373" t="s">
        <v>65</v>
      </c>
      <c r="L541" s="373" t="s">
        <v>65</v>
      </c>
      <c r="M541" s="423" t="s">
        <v>65</v>
      </c>
      <c r="N541" s="827" t="s">
        <v>219</v>
      </c>
    </row>
    <row r="542" spans="1:14" ht="12" customHeight="1">
      <c r="A542" s="688" t="s">
        <v>192</v>
      </c>
      <c r="B542" s="628"/>
      <c r="C542" s="689"/>
      <c r="D542" s="690"/>
      <c r="E542" s="691"/>
      <c r="F542" s="691"/>
      <c r="G542" s="692">
        <f>G543+G544</f>
        <v>10000</v>
      </c>
      <c r="H542" s="693"/>
      <c r="I542" s="694">
        <f>I543+I544</f>
        <v>10000</v>
      </c>
      <c r="J542" s="695">
        <f>J543</f>
        <v>4000</v>
      </c>
      <c r="K542" s="695">
        <v>8000</v>
      </c>
      <c r="L542" s="830">
        <f>L543</f>
        <v>5000</v>
      </c>
      <c r="M542" s="831">
        <f>M543</f>
        <v>5000</v>
      </c>
      <c r="N542" s="832">
        <v>5000</v>
      </c>
    </row>
    <row r="543" spans="1:14" ht="12" customHeight="1">
      <c r="A543" s="405"/>
      <c r="B543" s="155" t="s">
        <v>194</v>
      </c>
      <c r="C543" s="170">
        <v>821005</v>
      </c>
      <c r="D543" s="185" t="s">
        <v>193</v>
      </c>
      <c r="E543" s="187"/>
      <c r="F543" s="187"/>
      <c r="G543" s="406">
        <v>10000</v>
      </c>
      <c r="H543" s="407"/>
      <c r="I543" s="386">
        <v>10000</v>
      </c>
      <c r="J543" s="408">
        <v>4000</v>
      </c>
      <c r="K543" s="408">
        <v>8000</v>
      </c>
      <c r="L543" s="768">
        <v>5000</v>
      </c>
      <c r="M543" s="527">
        <v>5000</v>
      </c>
      <c r="N543" s="530">
        <v>5000</v>
      </c>
    </row>
    <row r="544" spans="1:14" ht="12" customHeight="1">
      <c r="A544" s="410"/>
      <c r="B544" s="214" t="s">
        <v>22</v>
      </c>
      <c r="C544" s="170">
        <v>821005</v>
      </c>
      <c r="D544" s="185" t="s">
        <v>193</v>
      </c>
      <c r="E544" s="187"/>
      <c r="F544" s="187"/>
      <c r="G544" s="406">
        <v>0</v>
      </c>
      <c r="H544" s="407"/>
      <c r="I544" s="386">
        <v>0</v>
      </c>
      <c r="J544" s="409">
        <v>0</v>
      </c>
      <c r="K544" s="409">
        <v>0</v>
      </c>
      <c r="L544" s="769">
        <v>0</v>
      </c>
      <c r="M544" s="526">
        <v>0</v>
      </c>
      <c r="N544" s="530">
        <v>0</v>
      </c>
    </row>
    <row r="545" spans="1:14" ht="12" customHeight="1" thickBot="1">
      <c r="A545" s="411" t="s">
        <v>191</v>
      </c>
      <c r="B545" s="412"/>
      <c r="C545" s="413"/>
      <c r="D545" s="414"/>
      <c r="E545" s="415"/>
      <c r="F545" s="415"/>
      <c r="G545" s="396">
        <f>G542</f>
        <v>10000</v>
      </c>
      <c r="H545" s="415"/>
      <c r="I545" s="705">
        <f>I542</f>
        <v>10000</v>
      </c>
      <c r="J545" s="706">
        <f>J542</f>
        <v>4000</v>
      </c>
      <c r="K545" s="705">
        <f>K542</f>
        <v>8000</v>
      </c>
      <c r="L545" s="705">
        <f>L542</f>
        <v>5000</v>
      </c>
      <c r="M545" s="828">
        <f>M542</f>
        <v>5000</v>
      </c>
      <c r="N545" s="829">
        <v>5000</v>
      </c>
    </row>
    <row r="546" spans="1:14" ht="12" customHeight="1" thickBot="1" thickTop="1">
      <c r="A546" s="416"/>
      <c r="B546" s="416"/>
      <c r="C546" s="417"/>
      <c r="D546" s="418"/>
      <c r="E546" s="418"/>
      <c r="F546" s="418"/>
      <c r="G546" s="418"/>
      <c r="H546" s="418"/>
      <c r="I546" s="418"/>
      <c r="J546" s="419"/>
      <c r="K546" s="419"/>
      <c r="L546" s="419"/>
      <c r="M546" s="419"/>
      <c r="N546" s="530"/>
    </row>
    <row r="547" spans="1:14" ht="15.75" customHeight="1" thickBot="1" thickTop="1">
      <c r="A547" s="765" t="s">
        <v>195</v>
      </c>
      <c r="B547" s="765"/>
      <c r="C547" s="765"/>
      <c r="D547" s="765"/>
      <c r="E547" s="420"/>
      <c r="F547" s="420"/>
      <c r="G547" s="421">
        <v>2013</v>
      </c>
      <c r="H547" s="420"/>
      <c r="I547" s="696">
        <v>2014</v>
      </c>
      <c r="J547" s="697">
        <v>2015</v>
      </c>
      <c r="K547" s="697">
        <v>2016</v>
      </c>
      <c r="L547" s="697">
        <v>2017</v>
      </c>
      <c r="M547" s="698">
        <v>2018</v>
      </c>
      <c r="N547" s="712">
        <v>2019</v>
      </c>
    </row>
    <row r="548" spans="1:14" ht="15.75" customHeight="1" thickTop="1">
      <c r="A548" s="765"/>
      <c r="B548" s="765"/>
      <c r="C548" s="765"/>
      <c r="D548" s="765"/>
      <c r="E548" s="422"/>
      <c r="F548" s="422"/>
      <c r="G548" s="423" t="s">
        <v>65</v>
      </c>
      <c r="H548" s="424"/>
      <c r="I548" s="372" t="s">
        <v>65</v>
      </c>
      <c r="J548" s="373" t="s">
        <v>65</v>
      </c>
      <c r="K548" s="373" t="s">
        <v>65</v>
      </c>
      <c r="L548" s="373" t="s">
        <v>65</v>
      </c>
      <c r="M548" s="423" t="s">
        <v>65</v>
      </c>
      <c r="N548" s="504" t="s">
        <v>65</v>
      </c>
    </row>
    <row r="549" spans="1:14" ht="13.5" customHeight="1" hidden="1">
      <c r="A549" s="425" t="s">
        <v>196</v>
      </c>
      <c r="B549" s="426"/>
      <c r="C549" s="427"/>
      <c r="D549" s="428"/>
      <c r="E549" s="428"/>
      <c r="F549" s="428"/>
      <c r="G549" s="429">
        <f>G529</f>
        <v>43966</v>
      </c>
      <c r="H549" s="428"/>
      <c r="I549" s="429">
        <f>I529</f>
        <v>45007</v>
      </c>
      <c r="J549" s="430">
        <f>J529</f>
        <v>42085</v>
      </c>
      <c r="K549" s="430">
        <f>K529</f>
        <v>49368</v>
      </c>
      <c r="L549" s="430"/>
      <c r="M549" s="528">
        <f>M529</f>
        <v>49553</v>
      </c>
      <c r="N549" s="530"/>
    </row>
    <row r="550" spans="1:14" ht="13.5" customHeight="1">
      <c r="A550" s="431"/>
      <c r="B550" s="432"/>
      <c r="C550" s="433"/>
      <c r="D550" s="434"/>
      <c r="E550" s="434"/>
      <c r="F550" s="434"/>
      <c r="G550" s="435"/>
      <c r="H550" s="434"/>
      <c r="I550" s="435"/>
      <c r="J550" s="435"/>
      <c r="K550" s="435"/>
      <c r="L550" s="770"/>
      <c r="M550" s="529"/>
      <c r="N550" s="530"/>
    </row>
    <row r="551" spans="1:14" ht="13.5" customHeight="1">
      <c r="A551" s="425" t="s">
        <v>197</v>
      </c>
      <c r="B551" s="426"/>
      <c r="C551" s="427"/>
      <c r="D551" s="428"/>
      <c r="E551" s="428"/>
      <c r="F551" s="428"/>
      <c r="G551" s="429">
        <f>G538</f>
        <v>2542</v>
      </c>
      <c r="H551" s="428"/>
      <c r="I551" s="429">
        <f>I538</f>
        <v>2155</v>
      </c>
      <c r="J551" s="429">
        <f>J538</f>
        <v>2447</v>
      </c>
      <c r="K551" s="429">
        <f>K538</f>
        <v>0</v>
      </c>
      <c r="L551" s="771">
        <f>L538</f>
        <v>0</v>
      </c>
      <c r="M551" s="528">
        <f>M538</f>
        <v>0</v>
      </c>
      <c r="N551" s="530">
        <v>0</v>
      </c>
    </row>
    <row r="552" spans="1:14" ht="13.5" customHeight="1">
      <c r="A552" s="425" t="s">
        <v>198</v>
      </c>
      <c r="B552" s="426"/>
      <c r="C552" s="427"/>
      <c r="D552" s="428"/>
      <c r="E552" s="428"/>
      <c r="F552" s="428"/>
      <c r="G552" s="429">
        <f>G545</f>
        <v>10000</v>
      </c>
      <c r="H552" s="428"/>
      <c r="I552" s="429">
        <f>I545</f>
        <v>10000</v>
      </c>
      <c r="J552" s="429">
        <f>J545</f>
        <v>4000</v>
      </c>
      <c r="K552" s="429">
        <f>K545</f>
        <v>8000</v>
      </c>
      <c r="L552" s="771">
        <f>L545</f>
        <v>5000</v>
      </c>
      <c r="M552" s="528">
        <f>M545</f>
        <v>5000</v>
      </c>
      <c r="N552" s="816">
        <v>5000</v>
      </c>
    </row>
    <row r="553" spans="1:14" ht="13.5" customHeight="1" thickBot="1">
      <c r="A553" s="707" t="s">
        <v>199</v>
      </c>
      <c r="B553" s="708"/>
      <c r="C553" s="709"/>
      <c r="D553" s="710"/>
      <c r="E553" s="710"/>
      <c r="F553" s="710"/>
      <c r="G553" s="711">
        <f>G549+G551+G552</f>
        <v>56508</v>
      </c>
      <c r="H553" s="710"/>
      <c r="I553" s="711">
        <f>I549+I551+I552</f>
        <v>57162</v>
      </c>
      <c r="J553" s="711">
        <f>J549+J551+J552</f>
        <v>48532</v>
      </c>
      <c r="K553" s="711">
        <f>K549+K551+K552</f>
        <v>57368</v>
      </c>
      <c r="L553" s="711">
        <f>L529+L551+L552</f>
        <v>54553</v>
      </c>
      <c r="M553" s="833">
        <f>M549+M551+M552</f>
        <v>54553</v>
      </c>
      <c r="N553" s="834">
        <v>54553</v>
      </c>
    </row>
    <row r="554" ht="12" hidden="1" thickTop="1"/>
    <row r="555" ht="13.5" hidden="1" thickTop="1">
      <c r="I555" s="129"/>
    </row>
    <row r="556" spans="3:9" ht="12" hidden="1" thickTop="1">
      <c r="C556" s="116" t="s">
        <v>200</v>
      </c>
      <c r="D556" s="436">
        <f>+Q9*-144</f>
        <v>0</v>
      </c>
      <c r="E556" s="436"/>
      <c r="F556" s="436"/>
      <c r="G556" s="436"/>
      <c r="H556" s="436"/>
      <c r="I556" s="436"/>
    </row>
    <row r="557" spans="3:9" ht="12" hidden="1" thickTop="1">
      <c r="C557" s="116" t="s">
        <v>201</v>
      </c>
      <c r="D557" s="437">
        <f>+Q9*-12</f>
        <v>0</v>
      </c>
      <c r="E557" s="437"/>
      <c r="F557" s="437"/>
      <c r="G557" s="437"/>
      <c r="H557" s="437"/>
      <c r="I557" s="437"/>
    </row>
    <row r="558" spans="3:9" ht="12" hidden="1" thickTop="1">
      <c r="C558" s="116" t="s">
        <v>202</v>
      </c>
      <c r="D558" s="437" t="e">
        <f>NA()</f>
        <v>#N/A</v>
      </c>
      <c r="E558" s="437"/>
      <c r="F558" s="437"/>
      <c r="G558" s="437"/>
      <c r="H558" s="437"/>
      <c r="I558" s="437"/>
    </row>
    <row r="559" spans="3:9" ht="14.25" customHeight="1" hidden="1">
      <c r="C559" s="116" t="s">
        <v>203</v>
      </c>
      <c r="D559" s="437" t="e">
        <f>+D558*12</f>
        <v>#N/A</v>
      </c>
      <c r="E559" s="437"/>
      <c r="F559" s="437"/>
      <c r="G559" s="437"/>
      <c r="H559" s="437"/>
      <c r="I559" s="437"/>
    </row>
    <row r="560" spans="3:9" ht="16.5" customHeight="1" hidden="1">
      <c r="C560" s="116" t="s">
        <v>204</v>
      </c>
      <c r="D560" s="437">
        <v>69444.44</v>
      </c>
      <c r="E560" s="437"/>
      <c r="F560" s="437"/>
      <c r="G560" s="437"/>
      <c r="H560" s="437"/>
      <c r="I560" s="437"/>
    </row>
    <row r="561" spans="3:9" ht="11.25" customHeight="1" hidden="1">
      <c r="C561" s="116" t="s">
        <v>205</v>
      </c>
      <c r="D561" s="437">
        <f>+D560*12</f>
        <v>833333.28</v>
      </c>
      <c r="E561" s="437"/>
      <c r="F561" s="437"/>
      <c r="G561" s="437"/>
      <c r="H561" s="437"/>
      <c r="I561" s="437"/>
    </row>
    <row r="562" spans="3:9" ht="12" hidden="1" thickTop="1">
      <c r="C562" s="438"/>
      <c r="D562" s="115"/>
      <c r="E562" s="115"/>
      <c r="F562" s="115"/>
      <c r="G562" s="115"/>
      <c r="H562" s="115"/>
      <c r="I562" s="115"/>
    </row>
    <row r="563" spans="3:9" ht="12" hidden="1" thickTop="1">
      <c r="C563" s="439" t="s">
        <v>206</v>
      </c>
      <c r="D563" s="440"/>
      <c r="E563" s="119"/>
      <c r="F563" s="119"/>
      <c r="G563" s="119"/>
      <c r="H563" s="119"/>
      <c r="I563" s="119"/>
    </row>
    <row r="564" spans="3:9" ht="15.75" hidden="1" thickTop="1">
      <c r="C564" s="441" t="s">
        <v>207</v>
      </c>
      <c r="D564" s="442">
        <f>PMT(0.04/12,156,15000000,0,0)</f>
        <v>-123467.42335591247</v>
      </c>
      <c r="E564" s="443"/>
      <c r="F564" s="443"/>
      <c r="G564" s="443"/>
      <c r="H564" s="443"/>
      <c r="I564" s="443"/>
    </row>
    <row r="565" spans="3:9" ht="15.75" hidden="1" thickTop="1">
      <c r="C565" s="441" t="s">
        <v>208</v>
      </c>
      <c r="D565" s="444">
        <f>(+D564*12)*-1</f>
        <v>1481609.0802709498</v>
      </c>
      <c r="E565" s="445"/>
      <c r="F565" s="445"/>
      <c r="G565" s="445"/>
      <c r="H565" s="445"/>
      <c r="I565" s="445"/>
    </row>
    <row r="566" spans="3:9" ht="15.75" hidden="1" thickTop="1">
      <c r="C566" s="441" t="s">
        <v>209</v>
      </c>
      <c r="D566" s="444">
        <f>+D565-D567</f>
        <v>231609.08027094975</v>
      </c>
      <c r="E566" s="445"/>
      <c r="F566" s="445"/>
      <c r="G566" s="445"/>
      <c r="H566" s="445"/>
      <c r="I566" s="445"/>
    </row>
    <row r="567" spans="3:9" ht="16.5" hidden="1" thickBot="1" thickTop="1">
      <c r="C567" s="446" t="s">
        <v>210</v>
      </c>
      <c r="D567" s="447">
        <f>+((15000000/144)*12)</f>
        <v>1250000</v>
      </c>
      <c r="E567" s="445"/>
      <c r="F567" s="445"/>
      <c r="G567" s="445"/>
      <c r="H567" s="445"/>
      <c r="I567" s="445"/>
    </row>
    <row r="568" spans="3:9" ht="12" thickTop="1">
      <c r="C568" s="115"/>
      <c r="D568" s="115"/>
      <c r="E568" s="115"/>
      <c r="F568" s="115"/>
      <c r="G568" s="115"/>
      <c r="H568" s="115"/>
      <c r="I568" s="115"/>
    </row>
    <row r="569" spans="3:9" ht="11.25">
      <c r="C569" s="115"/>
      <c r="D569" s="115"/>
      <c r="E569" s="115"/>
      <c r="F569" s="115"/>
      <c r="G569" s="115"/>
      <c r="H569" s="115"/>
      <c r="I569" s="115"/>
    </row>
    <row r="570" spans="3:9" ht="12" customHeight="1">
      <c r="C570" s="115"/>
      <c r="D570" s="115"/>
      <c r="E570" s="115"/>
      <c r="F570" s="115"/>
      <c r="G570" s="115"/>
      <c r="H570" s="115"/>
      <c r="I570" s="115"/>
    </row>
    <row r="571" spans="3:9" ht="12" customHeight="1">
      <c r="C571" s="115"/>
      <c r="D571" s="115"/>
      <c r="E571" s="115"/>
      <c r="F571" s="115"/>
      <c r="G571" s="115"/>
      <c r="H571" s="115"/>
      <c r="I571" s="115"/>
    </row>
    <row r="572" spans="3:9" ht="11.25">
      <c r="C572" s="115"/>
      <c r="D572" s="115"/>
      <c r="E572" s="115"/>
      <c r="F572" s="115"/>
      <c r="G572" s="115"/>
      <c r="H572" s="115"/>
      <c r="I572" s="115"/>
    </row>
    <row r="573" spans="3:9" ht="11.25">
      <c r="C573" s="115"/>
      <c r="D573" s="115"/>
      <c r="E573" s="115"/>
      <c r="F573" s="115"/>
      <c r="G573" s="115"/>
      <c r="H573" s="115"/>
      <c r="I573" s="115"/>
    </row>
    <row r="574" spans="3:9" ht="11.25">
      <c r="C574" s="115"/>
      <c r="D574" s="115"/>
      <c r="E574" s="115"/>
      <c r="F574" s="115"/>
      <c r="G574" s="115"/>
      <c r="H574" s="115"/>
      <c r="I574" s="115"/>
    </row>
    <row r="575" spans="3:9" ht="11.25" hidden="1">
      <c r="C575" s="115"/>
      <c r="D575" s="115"/>
      <c r="E575" s="115"/>
      <c r="F575" s="115"/>
      <c r="G575" s="115"/>
      <c r="H575" s="115"/>
      <c r="I575" s="115"/>
    </row>
    <row r="576" spans="3:9" ht="11.25">
      <c r="C576" s="115"/>
      <c r="D576" s="115"/>
      <c r="E576" s="115"/>
      <c r="F576" s="115"/>
      <c r="G576" s="115"/>
      <c r="H576" s="115"/>
      <c r="I576" s="115"/>
    </row>
    <row r="577" spans="3:9" ht="11.25">
      <c r="C577" s="115"/>
      <c r="D577" s="115"/>
      <c r="E577" s="115"/>
      <c r="F577" s="115"/>
      <c r="G577" s="115"/>
      <c r="H577" s="115"/>
      <c r="I577" s="115"/>
    </row>
    <row r="578" spans="3:9" ht="11.25">
      <c r="C578" s="115"/>
      <c r="D578" s="115"/>
      <c r="E578" s="115"/>
      <c r="F578" s="115"/>
      <c r="G578" s="115"/>
      <c r="H578" s="115"/>
      <c r="I578" s="115"/>
    </row>
    <row r="579" spans="3:9" ht="11.25">
      <c r="C579" s="115"/>
      <c r="D579" s="115"/>
      <c r="E579" s="115"/>
      <c r="F579" s="115"/>
      <c r="G579" s="115"/>
      <c r="H579" s="115"/>
      <c r="I579" s="115"/>
    </row>
    <row r="580" spans="3:9" ht="11.25" hidden="1">
      <c r="C580" s="115"/>
      <c r="D580" s="115"/>
      <c r="E580" s="115"/>
      <c r="F580" s="115"/>
      <c r="G580" s="115"/>
      <c r="H580" s="115"/>
      <c r="I580" s="115"/>
    </row>
    <row r="581" spans="3:9" ht="11.25">
      <c r="C581" s="115"/>
      <c r="D581" s="115"/>
      <c r="E581" s="115"/>
      <c r="F581" s="115"/>
      <c r="G581" s="115"/>
      <c r="H581" s="115"/>
      <c r="I581" s="115"/>
    </row>
    <row r="582" spans="3:9" ht="11.25">
      <c r="C582" s="115"/>
      <c r="D582" s="115"/>
      <c r="E582" s="115"/>
      <c r="F582" s="115"/>
      <c r="G582" s="115"/>
      <c r="H582" s="115"/>
      <c r="I582" s="115"/>
    </row>
    <row r="583" spans="3:9" ht="11.25">
      <c r="C583" s="115"/>
      <c r="D583" s="115"/>
      <c r="E583" s="115"/>
      <c r="F583" s="115"/>
      <c r="G583" s="115"/>
      <c r="H583" s="115"/>
      <c r="I583" s="115"/>
    </row>
    <row r="584" spans="3:9" ht="11.25">
      <c r="C584" s="115"/>
      <c r="D584" s="115"/>
      <c r="E584" s="115"/>
      <c r="F584" s="115"/>
      <c r="G584" s="115"/>
      <c r="H584" s="115"/>
      <c r="I584" s="115"/>
    </row>
    <row r="585" spans="3:9" ht="11.25" hidden="1">
      <c r="C585" s="115"/>
      <c r="D585" s="115"/>
      <c r="E585" s="115"/>
      <c r="F585" s="115"/>
      <c r="G585" s="115"/>
      <c r="H585" s="115"/>
      <c r="I585" s="115"/>
    </row>
    <row r="586" spans="3:9" ht="11.25" hidden="1">
      <c r="C586" s="115"/>
      <c r="D586" s="115"/>
      <c r="E586" s="115"/>
      <c r="F586" s="115"/>
      <c r="G586" s="115"/>
      <c r="H586" s="115"/>
      <c r="I586" s="115"/>
    </row>
    <row r="587" spans="3:9" ht="11.25">
      <c r="C587" s="115"/>
      <c r="D587" s="115"/>
      <c r="E587" s="115"/>
      <c r="F587" s="115"/>
      <c r="G587" s="115"/>
      <c r="H587" s="115"/>
      <c r="I587" s="115"/>
    </row>
    <row r="588" spans="3:9" ht="11.25">
      <c r="C588" s="115"/>
      <c r="D588" s="115"/>
      <c r="E588" s="115"/>
      <c r="F588" s="115"/>
      <c r="G588" s="115"/>
      <c r="H588" s="115"/>
      <c r="I588" s="115"/>
    </row>
    <row r="589" spans="3:9" ht="11.25">
      <c r="C589" s="115"/>
      <c r="D589" s="115"/>
      <c r="E589" s="115"/>
      <c r="F589" s="115"/>
      <c r="G589" s="115"/>
      <c r="H589" s="115"/>
      <c r="I589" s="115"/>
    </row>
    <row r="595" ht="11.25" hidden="1"/>
    <row r="596" ht="11.25" hidden="1"/>
    <row r="599" spans="3:9" ht="11.25">
      <c r="C599" s="115"/>
      <c r="D599" s="115"/>
      <c r="E599" s="115"/>
      <c r="F599" s="115"/>
      <c r="G599" s="115"/>
      <c r="H599" s="115"/>
      <c r="I599" s="115"/>
    </row>
    <row r="600" spans="3:9" ht="11.25">
      <c r="C600" s="115"/>
      <c r="D600" s="115"/>
      <c r="E600" s="115"/>
      <c r="F600" s="115"/>
      <c r="G600" s="115"/>
      <c r="H600" s="115"/>
      <c r="I600" s="115"/>
    </row>
    <row r="601" spans="3:9" ht="11.25">
      <c r="C601" s="115"/>
      <c r="D601" s="115"/>
      <c r="E601" s="115"/>
      <c r="F601" s="115"/>
      <c r="G601" s="115"/>
      <c r="H601" s="115"/>
      <c r="I601" s="115"/>
    </row>
    <row r="602" spans="3:9" ht="11.25">
      <c r="C602" s="115"/>
      <c r="D602" s="115"/>
      <c r="E602" s="115"/>
      <c r="F602" s="115"/>
      <c r="G602" s="115"/>
      <c r="H602" s="115"/>
      <c r="I602" s="115"/>
    </row>
    <row r="603" spans="3:9" ht="11.25">
      <c r="C603" s="115"/>
      <c r="D603" s="115"/>
      <c r="E603" s="115"/>
      <c r="F603" s="115"/>
      <c r="G603" s="115"/>
      <c r="H603" s="115"/>
      <c r="I603" s="115"/>
    </row>
    <row r="604" spans="3:9" ht="11.25">
      <c r="C604" s="115"/>
      <c r="D604" s="115"/>
      <c r="E604" s="115"/>
      <c r="F604" s="115"/>
      <c r="G604" s="115"/>
      <c r="H604" s="115"/>
      <c r="I604" s="115"/>
    </row>
    <row r="605" spans="3:9" ht="11.25">
      <c r="C605" s="115"/>
      <c r="D605" s="115"/>
      <c r="E605" s="115"/>
      <c r="F605" s="115"/>
      <c r="G605" s="115"/>
      <c r="H605" s="115"/>
      <c r="I605" s="115"/>
    </row>
    <row r="606" spans="3:9" ht="11.25">
      <c r="C606" s="115"/>
      <c r="D606" s="115"/>
      <c r="E606" s="115"/>
      <c r="F606" s="115"/>
      <c r="G606" s="115"/>
      <c r="H606" s="115"/>
      <c r="I606" s="115"/>
    </row>
    <row r="607" spans="3:9" ht="11.25">
      <c r="C607" s="115"/>
      <c r="D607" s="115"/>
      <c r="E607" s="115"/>
      <c r="F607" s="115"/>
      <c r="G607" s="115"/>
      <c r="H607" s="115"/>
      <c r="I607" s="115"/>
    </row>
    <row r="608" spans="3:9" ht="11.25">
      <c r="C608" s="115"/>
      <c r="D608" s="115"/>
      <c r="E608" s="115"/>
      <c r="F608" s="115"/>
      <c r="G608" s="115"/>
      <c r="H608" s="115"/>
      <c r="I608" s="115"/>
    </row>
    <row r="609" spans="3:9" ht="11.25" hidden="1">
      <c r="C609" s="115"/>
      <c r="D609" s="115"/>
      <c r="E609" s="115"/>
      <c r="F609" s="115"/>
      <c r="G609" s="115"/>
      <c r="H609" s="115"/>
      <c r="I609" s="115"/>
    </row>
    <row r="610" spans="3:9" ht="11.25" hidden="1">
      <c r="C610" s="115"/>
      <c r="D610" s="115"/>
      <c r="E610" s="115"/>
      <c r="F610" s="115"/>
      <c r="G610" s="115"/>
      <c r="H610" s="115"/>
      <c r="I610" s="115"/>
    </row>
    <row r="611" spans="3:9" ht="11.25">
      <c r="C611" s="115"/>
      <c r="D611" s="115"/>
      <c r="E611" s="115"/>
      <c r="F611" s="115"/>
      <c r="G611" s="115"/>
      <c r="H611" s="115"/>
      <c r="I611" s="115"/>
    </row>
    <row r="612" spans="3:9" ht="11.25">
      <c r="C612" s="115"/>
      <c r="D612" s="115"/>
      <c r="E612" s="115"/>
      <c r="F612" s="115"/>
      <c r="G612" s="115"/>
      <c r="H612" s="115"/>
      <c r="I612" s="115"/>
    </row>
    <row r="613" spans="3:9" ht="11.25">
      <c r="C613" s="115"/>
      <c r="D613" s="115"/>
      <c r="E613" s="115"/>
      <c r="F613" s="115"/>
      <c r="G613" s="115"/>
      <c r="H613" s="115"/>
      <c r="I613" s="115"/>
    </row>
    <row r="614" spans="3:9" ht="11.25">
      <c r="C614" s="115"/>
      <c r="D614" s="115"/>
      <c r="E614" s="115"/>
      <c r="F614" s="115"/>
      <c r="G614" s="115"/>
      <c r="H614" s="115"/>
      <c r="I614" s="115"/>
    </row>
    <row r="615" spans="3:9" ht="11.25">
      <c r="C615" s="115"/>
      <c r="D615" s="115"/>
      <c r="E615" s="115"/>
      <c r="F615" s="115"/>
      <c r="G615" s="115"/>
      <c r="H615" s="115"/>
      <c r="I615" s="115"/>
    </row>
    <row r="616" spans="3:9" ht="11.25">
      <c r="C616" s="115"/>
      <c r="D616" s="115"/>
      <c r="E616" s="115"/>
      <c r="F616" s="115"/>
      <c r="G616" s="115"/>
      <c r="H616" s="115"/>
      <c r="I616" s="115"/>
    </row>
    <row r="617" spans="3:9" ht="11.25">
      <c r="C617" s="115"/>
      <c r="D617" s="115"/>
      <c r="E617" s="115"/>
      <c r="F617" s="115"/>
      <c r="G617" s="115"/>
      <c r="H617" s="115"/>
      <c r="I617" s="115"/>
    </row>
    <row r="618" spans="3:9" ht="11.25">
      <c r="C618" s="115"/>
      <c r="D618" s="115"/>
      <c r="E618" s="115"/>
      <c r="F618" s="115"/>
      <c r="G618" s="115"/>
      <c r="H618" s="115"/>
      <c r="I618" s="115"/>
    </row>
    <row r="619" spans="3:9" ht="11.25">
      <c r="C619" s="115"/>
      <c r="D619" s="115"/>
      <c r="E619" s="115"/>
      <c r="F619" s="115"/>
      <c r="G619" s="115"/>
      <c r="H619" s="115"/>
      <c r="I619" s="115"/>
    </row>
    <row r="620" spans="3:9" ht="11.25">
      <c r="C620" s="115"/>
      <c r="D620" s="115"/>
      <c r="E620" s="115"/>
      <c r="F620" s="115"/>
      <c r="G620" s="115"/>
      <c r="H620" s="115"/>
      <c r="I620" s="115"/>
    </row>
    <row r="621" spans="3:9" ht="11.25">
      <c r="C621" s="115"/>
      <c r="D621" s="115"/>
      <c r="E621" s="115"/>
      <c r="F621" s="115"/>
      <c r="G621" s="115"/>
      <c r="H621" s="115"/>
      <c r="I621" s="115"/>
    </row>
    <row r="622" spans="3:9" ht="11.25">
      <c r="C622" s="115"/>
      <c r="D622" s="115"/>
      <c r="E622" s="115"/>
      <c r="F622" s="115"/>
      <c r="G622" s="115"/>
      <c r="H622" s="115"/>
      <c r="I622" s="115"/>
    </row>
    <row r="623" spans="3:9" ht="11.25">
      <c r="C623" s="115"/>
      <c r="D623" s="115"/>
      <c r="E623" s="115"/>
      <c r="F623" s="115"/>
      <c r="G623" s="115"/>
      <c r="H623" s="115"/>
      <c r="I623" s="115"/>
    </row>
    <row r="624" spans="3:9" ht="11.25">
      <c r="C624" s="115"/>
      <c r="D624" s="115"/>
      <c r="E624" s="115"/>
      <c r="F624" s="115"/>
      <c r="G624" s="115"/>
      <c r="H624" s="115"/>
      <c r="I624" s="115"/>
    </row>
    <row r="625" spans="3:9" ht="11.25">
      <c r="C625" s="115"/>
      <c r="D625" s="115"/>
      <c r="E625" s="115"/>
      <c r="F625" s="115"/>
      <c r="G625" s="115"/>
      <c r="H625" s="115"/>
      <c r="I625" s="115"/>
    </row>
    <row r="626" spans="3:9" ht="11.25">
      <c r="C626" s="115"/>
      <c r="D626" s="115"/>
      <c r="E626" s="115"/>
      <c r="F626" s="115"/>
      <c r="G626" s="115"/>
      <c r="H626" s="115"/>
      <c r="I626" s="115"/>
    </row>
    <row r="627" spans="3:9" ht="11.25">
      <c r="C627" s="115"/>
      <c r="D627" s="115"/>
      <c r="E627" s="115"/>
      <c r="F627" s="115"/>
      <c r="G627" s="115"/>
      <c r="H627" s="115"/>
      <c r="I627" s="115"/>
    </row>
    <row r="628" spans="3:9" ht="11.25">
      <c r="C628" s="115"/>
      <c r="D628" s="115"/>
      <c r="E628" s="115"/>
      <c r="F628" s="115"/>
      <c r="G628" s="115"/>
      <c r="H628" s="115"/>
      <c r="I628" s="115"/>
    </row>
    <row r="629" spans="3:9" ht="19.5" customHeight="1">
      <c r="C629" s="115"/>
      <c r="D629" s="115"/>
      <c r="E629" s="115"/>
      <c r="F629" s="115"/>
      <c r="G629" s="115"/>
      <c r="H629" s="115"/>
      <c r="I629" s="115"/>
    </row>
    <row r="630" spans="3:9" ht="11.25">
      <c r="C630" s="115"/>
      <c r="D630" s="115"/>
      <c r="E630" s="115"/>
      <c r="F630" s="115"/>
      <c r="G630" s="115"/>
      <c r="H630" s="115"/>
      <c r="I630" s="115"/>
    </row>
    <row r="635" ht="17.25" customHeight="1"/>
  </sheetData>
  <sheetProtection selectLockedCells="1" selectUnlockedCells="1"/>
  <mergeCells count="39">
    <mergeCell ref="I200:I201"/>
    <mergeCell ref="C100:C101"/>
    <mergeCell ref="A2:D2"/>
    <mergeCell ref="C200:C201"/>
    <mergeCell ref="D200:D201"/>
    <mergeCell ref="A547:D548"/>
    <mergeCell ref="K100:K101"/>
    <mergeCell ref="B100:B101"/>
    <mergeCell ref="A100:A101"/>
    <mergeCell ref="J200:J201"/>
    <mergeCell ref="G200:G201"/>
    <mergeCell ref="G29:G30"/>
    <mergeCell ref="M100:M101"/>
    <mergeCell ref="M200:M201"/>
    <mergeCell ref="D29:D30"/>
    <mergeCell ref="C29:C30"/>
    <mergeCell ref="B29:B30"/>
    <mergeCell ref="A29:A30"/>
    <mergeCell ref="A200:A201"/>
    <mergeCell ref="B200:B201"/>
    <mergeCell ref="M14:M15"/>
    <mergeCell ref="J100:J101"/>
    <mergeCell ref="M29:M30"/>
    <mergeCell ref="K29:K30"/>
    <mergeCell ref="J29:J30"/>
    <mergeCell ref="I29:I30"/>
    <mergeCell ref="I2:N3"/>
    <mergeCell ref="E8:F8"/>
    <mergeCell ref="I8:M8"/>
    <mergeCell ref="A14:A15"/>
    <mergeCell ref="B14:B15"/>
    <mergeCell ref="C14:C15"/>
    <mergeCell ref="D14:D15"/>
    <mergeCell ref="G14:G15"/>
    <mergeCell ref="I14:I15"/>
    <mergeCell ref="J14:J15"/>
  </mergeCells>
  <printOptions horizontalCentered="1"/>
  <pageMargins left="0.5513888888888889" right="0.19652777777777777" top="0.4722222222222222" bottom="0.9840277777777777" header="0.5118055555555555" footer="0"/>
  <pageSetup horizontalDpi="600" verticalDpi="600" orientation="portrait" paperSize="9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MELICHOVÁ Danka</dc:creator>
  <cp:keywords/>
  <dc:description/>
  <cp:lastModifiedBy>MELICHOVÁ Danka</cp:lastModifiedBy>
  <cp:lastPrinted>2016-11-24T13:57:36Z</cp:lastPrinted>
  <dcterms:created xsi:type="dcterms:W3CDTF">2015-11-27T12:18:05Z</dcterms:created>
  <dcterms:modified xsi:type="dcterms:W3CDTF">2016-11-28T13:01:45Z</dcterms:modified>
  <cp:category/>
  <cp:version/>
  <cp:contentType/>
  <cp:contentStatus/>
</cp:coreProperties>
</file>